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filterPrivacy="1"/>
  <xr:revisionPtr revIDLastSave="0" documentId="13_ncr:1_{385D8998-0A75-E345-9BBB-C2D477B26DC1}" xr6:coauthVersionLast="47" xr6:coauthVersionMax="47" xr10:uidLastSave="{00000000-0000-0000-0000-000000000000}"/>
  <bookViews>
    <workbookView xWindow="-34660" yWindow="3160" windowWidth="26540" windowHeight="159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J46" i="1" l="1"/>
  <c r="C49" i="1"/>
  <c r="C40" i="1"/>
  <c r="C9" i="1" l="1"/>
  <c r="C18" i="1" l="1"/>
  <c r="J47" i="1" s="1"/>
  <c r="J48" i="1" s="1"/>
  <c r="H10" i="1"/>
  <c r="H9" i="1" l="1"/>
  <c r="C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8"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9"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<sst xmlns="http://schemas.openxmlformats.org/spreadsheetml/2006/main" count="109" uniqueCount="109">
  <si>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</si>
  <si>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</si>
  <si>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</si>
  <si>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</si>
  <si>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</si>
  <si>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</si>
  <si>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</si>
  <si>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</si>
  <si>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</si>
  <si>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</si>
  <si>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</si>
  <si>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</si>
  <si>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</si>
  <si>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</si>
  <si>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</si>
  <si>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</si>
  <si>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</si>
  <si>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</si>
  <si>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</si>
  <si>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</si>
  <si>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</si>
  <si>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</si>
  <si>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</si>
  <si>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</si>
  <si>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</si>
  <si>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</si>
  <si>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</si>
  <si>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</si>
  <si>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</si>
  <si>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</si>
  <si>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</si>
  <si>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</si>
  <si>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</si>
  <si>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</si>
  <si>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</si>
  <si>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</si>
  <si>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</si>
  <si>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</si>
  <si>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</si>
  <si>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</si>
  <si>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</si>
  <si>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</si>
  <si>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</si>
  <si>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</si>
  <si>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</si>
  <si>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</si>
  <si>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</si>
  <si>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</si>
  <si>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</si>
  <si>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</si>
  <si>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</si>
  <si>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</si>
  <si>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</si>
  <si>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</si>
  <si>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</si>
  <si>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</si>
  <si>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</si>
  <si>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</si>
  <si>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</si>
  <si>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</si>
  <si>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</si>
  <si>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MIS 300</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</si>
  <si>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</si>
  <si>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</si>
  <si>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</si>
  <si>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</si>
  <si>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</si>
  <si>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</si>
  <si>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</si>
  <si>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</si>
  <si>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</si>
  <si>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</si>
  <si>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</si>
  <si>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</si>
  <si>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Intro. Mgt. Info. Systems</t>
  </si>
  <si>
    <t>SCM 351</t>
  </si>
  <si>
    <t>Supply Chain Mgt</t>
  </si>
  <si>
    <t>SCM 381</t>
  </si>
  <si>
    <t>Quality Management</t>
  </si>
  <si>
    <t>SCM 391</t>
  </si>
  <si>
    <t>Procurement</t>
  </si>
  <si>
    <t>SCM 388 or SCM 499</t>
  </si>
  <si>
    <t>MIS 302</t>
  </si>
  <si>
    <t>Data Analytics</t>
  </si>
  <si>
    <t>MIS 303</t>
  </si>
  <si>
    <t>Simulation</t>
  </si>
  <si>
    <t>MIS 304</t>
  </si>
  <si>
    <t>Business Systems &amp; Processes</t>
  </si>
  <si>
    <t>MGT 498</t>
  </si>
  <si>
    <t>Senior Seminar</t>
  </si>
  <si>
    <t>BPDA Elective</t>
  </si>
  <si>
    <t>BPDA Elective (3 credits)</t>
  </si>
  <si>
    <t>Choose any courses from MIS301, MGT411, FIN336, ECO361, or MKT368.  A minimum grade of C must be attained.</t>
  </si>
  <si>
    <t>B.S. in Supply Chain Management - Concentration in Healthcare SCM</t>
  </si>
  <si>
    <t>Major Requirements (39 credits)</t>
  </si>
  <si>
    <t>Electives (3 credits)</t>
  </si>
  <si>
    <t xml:space="preserve"> </t>
  </si>
  <si>
    <t>BME 110</t>
  </si>
  <si>
    <t>Intro. Biomedical Engineering</t>
  </si>
  <si>
    <t>BME 450</t>
  </si>
  <si>
    <t>Intro. Regulatory and GMP</t>
  </si>
  <si>
    <t>SCM 361</t>
  </si>
  <si>
    <t>Project Management</t>
  </si>
  <si>
    <t>SCM 487</t>
  </si>
  <si>
    <t>Healthcare SCM</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</si>
  <si>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</si>
  <si>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</si>
  <si>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</si>
  <si>
    <t>and B.S. in Business Management - BPDA Concentration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</si>
</sst>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8" fillId="0" borderId="0" xfId="0" applyFont="1" applyAlignment="1">
      <alignment horizontal="left" vertical="center"/>
    </xf>
    <xf numFmtId="0" fontId="3" fillId="0" borderId="0" xfId="0" applyFont="1" applyAlignment="1">
      <alignment horizontal="left"/>
    </xf>
    <xf numFmtId="0" fontId="12" fillId="0" borderId="0" xfId="0" applyFont="1" applyAlignment="1">
      <alignment horizontal="left"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2" fillId="0" borderId="0" xfId="0" applyFont="1" applyAlignment="1">
      <alignment horizontal="center" vertical="center"/>
    </xf>
    <xf numFmtId="0" fontId="8" fillId="0" borderId="0" xfId="0" applyFont="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8" fillId="5" borderId="9"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9"/>
  <sheetViews>
    <sheetView showGridLines="0" tabSelected="1" workbookViewId="0">
      <selection activeCell="L16" sqref="L16"/>
    </sheetView>
  </sheetViews>
  <sheetFormatPr baseColWidth="10" defaultColWidth="8.6640625" defaultRowHeight="11.5" customHeight="1" x14ac:dyDescent="0.2"/>
  <cols>
    <col min="1" max="1" width="8.1640625" style="1" customWidth="1"/>
    <col min="2" max="2" width="27.33203125" style="2" customWidth="1"/>
    <col min="3" max="3" width="5.83203125" style="1" customWidth="1"/>
    <col min="4" max="4" width="2.5" style="2" customWidth="1"/>
    <col min="5" max="5" width="8.1640625" style="1" customWidth="1"/>
    <col min="6" max="6" width="31.1640625" style="2" customWidth="1"/>
    <col min="7" max="7" width="6.83203125" style="1" customWidth="1"/>
    <col min="8" max="8" width="4.83203125" style="2" customWidth="1"/>
    <col min="9" max="9" width="13.33203125" style="2" customWidth="1"/>
    <col min="10" max="10" width="10" style="2" customWidth="1"/>
    <col min="11" max="16384" width="8.6640625" style="2"/>
  </cols>
  <sheetData>
    <row r="1" spans="1:9" ht="11.5" customHeight="1" x14ac:dyDescent="0.2">
      <c r="A1" s="46"/>
      <c r="B1" s="46"/>
      <c r="C1" s="46"/>
      <c r="D1" s="46"/>
      <c r="E1" s="46"/>
      <c r="F1" s="46"/>
      <c r="G1" s="46"/>
    </row>
    <row r="2" spans="1:9" ht="11.5" customHeight="1" x14ac:dyDescent="0.2">
      <c r="A2" s="47" t="s">
        <v>93</v>
      </c>
      <c r="B2" s="47"/>
      <c r="C2" s="47"/>
      <c r="D2" s="47"/>
      <c r="E2" s="47"/>
      <c r="F2" s="47"/>
      <c r="G2" s="47"/>
    </row>
    <row r="3" spans="1:9" ht="11.5" customHeight="1" x14ac:dyDescent="0.2">
      <c r="A3" s="47" t="s">
        <v>108</v>
      </c>
      <c r="B3" s="47"/>
      <c r="C3" s="47"/>
      <c r="D3" s="47"/>
      <c r="E3" s="47"/>
      <c r="F3" s="47"/>
      <c r="G3" s="47"/>
    </row>
    <row r="4" spans="1:9" ht="11.5" customHeight="1" x14ac:dyDescent="0.2">
      <c r="A4" s="47" t="s">
        <v>5</v>
      </c>
      <c r="B4" s="47"/>
      <c r="C4" s="47"/>
      <c r="D4" s="47"/>
      <c r="E4" s="47"/>
      <c r="F4" s="47"/>
      <c r="G4" s="47"/>
      <c r="I4" s="9"/>
    </row>
    <row r="5" spans="1:9" ht="11.5" customHeight="1" x14ac:dyDescent="0.2">
      <c r="A5" s="47" t="s">
        <v>62</v>
      </c>
      <c r="B5" s="47"/>
      <c r="C5" s="47"/>
      <c r="D5" s="47"/>
      <c r="E5" s="47"/>
      <c r="F5" s="47"/>
      <c r="G5" s="47"/>
    </row>
    <row r="6" spans="1:9" ht="11.5" customHeight="1" x14ac:dyDescent="0.2">
      <c r="A6" s="4"/>
      <c r="B6" s="4"/>
      <c r="C6" s="4"/>
      <c r="D6" s="4"/>
      <c r="E6" s="4"/>
      <c r="F6" s="4"/>
      <c r="G6" s="4"/>
    </row>
    <row r="7" spans="1:9" ht="11.5" customHeight="1" x14ac:dyDescent="0.2">
      <c r="A7" s="11" t="s">
        <v>4</v>
      </c>
      <c r="B7" s="48"/>
      <c r="C7" s="48"/>
      <c r="D7" s="5"/>
      <c r="E7" s="11" t="s">
        <v>6</v>
      </c>
      <c r="F7" s="48"/>
      <c r="G7" s="48"/>
    </row>
    <row r="8" spans="1:9" ht="11.5" customHeight="1" x14ac:dyDescent="0.2">
      <c r="A8" s="49"/>
      <c r="B8" s="49"/>
      <c r="C8" s="49"/>
      <c r="D8" s="6"/>
      <c r="E8" s="49"/>
      <c r="F8" s="49"/>
      <c r="G8" s="49"/>
    </row>
    <row r="9" spans="1:9" ht="11.5" customHeight="1" x14ac:dyDescent="0.2">
      <c r="A9" s="32" t="s">
        <v>64</v>
      </c>
      <c r="B9" s="32"/>
      <c r="C9" s="42" t="str">
        <f>IF(SUM(COUNTIF(C10:C16,{"A","A-","B+","B","B-","C+","C","C-","D+","D","D-","T","S","E"}))+SUM(COUNTIF(G10:G15,{"A","A-","B+","B","B-","C+","C","C-","D+","D","D-","T","S","E"}))=13,"Satisfied","Unsatisfied")</f>
        <v>Unsatisfied</v>
      </c>
      <c r="D9" s="42"/>
      <c r="E9" s="42"/>
      <c r="H9" s="29" t="str">
        <f>IF(AND(LEFT(E10,3)="ECO"),"&lt;= Warning: Choose a different discipline","")</f>
        <v/>
      </c>
    </row>
    <row r="10" spans="1:9" ht="11.5" customHeight="1" x14ac:dyDescent="0.2">
      <c r="A10" s="11" t="s">
        <v>26</v>
      </c>
      <c r="B10" s="5" t="s">
        <v>55</v>
      </c>
      <c r="C10" s="7"/>
      <c r="E10" s="11"/>
      <c r="F10" s="5" t="s">
        <v>57</v>
      </c>
      <c r="G10" s="7"/>
      <c r="H10" s="29" t="str">
        <f>IF(AND(LEFT(A15,3)=LEFT(E11,3),LEFT(A15,3)&lt;&gt;""),"&lt;= Warning: Choose a different discipline","")</f>
        <v/>
      </c>
    </row>
    <row r="11" spans="1:9" ht="11.5" customHeight="1" x14ac:dyDescent="0.2">
      <c r="A11" s="11"/>
      <c r="B11" s="5" t="s">
        <v>107</v>
      </c>
      <c r="C11" s="7"/>
      <c r="E11" s="11"/>
      <c r="F11" s="5" t="s">
        <v>12</v>
      </c>
      <c r="G11" s="7"/>
    </row>
    <row r="12" spans="1:9" ht="11.5" customHeight="1" x14ac:dyDescent="0.2">
      <c r="A12" s="11"/>
      <c r="B12" s="5" t="s">
        <v>56</v>
      </c>
      <c r="C12" s="7"/>
      <c r="E12" s="11"/>
      <c r="F12" s="5" t="s">
        <v>58</v>
      </c>
      <c r="G12" s="7"/>
      <c r="H12" s="29" t="str">
        <f>IF(AND(LEFT(E12,3)="PHI"),"&lt;= Warning: Choose a different discipline","")</f>
        <v/>
      </c>
    </row>
    <row r="13" spans="1:9" ht="11.5" customHeight="1" x14ac:dyDescent="0.2">
      <c r="A13" s="11"/>
      <c r="B13" s="5" t="s">
        <v>3</v>
      </c>
      <c r="C13" s="7"/>
      <c r="E13" s="11"/>
      <c r="F13" s="5" t="s">
        <v>66</v>
      </c>
      <c r="G13" s="7"/>
    </row>
    <row r="14" spans="1:9" ht="11.5" customHeight="1" x14ac:dyDescent="0.2">
      <c r="A14" s="11"/>
      <c r="B14" s="5" t="s">
        <v>11</v>
      </c>
      <c r="C14" s="7"/>
      <c r="E14" s="11"/>
      <c r="F14" s="5" t="s">
        <v>59</v>
      </c>
      <c r="G14" s="7"/>
    </row>
    <row r="15" spans="1:9" ht="11.5" customHeight="1" x14ac:dyDescent="0.2">
      <c r="A15" s="11"/>
      <c r="B15" s="5" t="s">
        <v>2</v>
      </c>
      <c r="C15" s="7"/>
      <c r="E15" s="11"/>
      <c r="F15" s="5" t="s">
        <v>60</v>
      </c>
      <c r="G15" s="7"/>
    </row>
    <row r="16" spans="1:9" ht="11.5" customHeight="1" x14ac:dyDescent="0.2">
      <c r="A16" s="11"/>
      <c r="B16" s="5" t="s">
        <v>65</v>
      </c>
      <c r="C16" s="7"/>
    </row>
    <row r="18" spans="1:9" ht="11.5" customHeight="1" x14ac:dyDescent="0.2">
      <c r="A18" s="32" t="s">
        <v>63</v>
      </c>
      <c r="B18" s="32"/>
      <c r="C18" s="42" t="str">
        <f>IF(SUM(COUNTIF(C20:C21,{"A","A-","B+","B","B-","C+","C","T","S"}))+SUM(COUNTIF(G19:G21,{"A","A-","B+","B","B-","C+","C","T","S"}))+SUM(COUNTIF(C19,{"A","A-","B+","B","B-","C+","C","C-","D+","D","D-","T","S","E"}))=7,"Satisfied","Unsatisfied")</f>
        <v>Unsatisfied</v>
      </c>
      <c r="D18" s="42"/>
      <c r="E18" s="42"/>
    </row>
    <row r="19" spans="1:9" ht="11.5" customHeight="1" x14ac:dyDescent="0.2">
      <c r="A19" s="11"/>
      <c r="B19" s="11" t="s">
        <v>53</v>
      </c>
      <c r="C19" s="7"/>
      <c r="D19" s="5"/>
      <c r="E19" s="11" t="s">
        <v>20</v>
      </c>
      <c r="F19" s="11" t="s">
        <v>9</v>
      </c>
      <c r="G19" s="7"/>
    </row>
    <row r="20" spans="1:9" ht="11.5" customHeight="1" x14ac:dyDescent="0.2">
      <c r="A20" s="11" t="s">
        <v>25</v>
      </c>
      <c r="B20" s="5" t="s">
        <v>0</v>
      </c>
      <c r="C20" s="7"/>
      <c r="E20" s="11" t="s">
        <v>19</v>
      </c>
      <c r="F20" s="11" t="s">
        <v>17</v>
      </c>
      <c r="G20" s="7"/>
    </row>
    <row r="21" spans="1:9" ht="11.5" customHeight="1" x14ac:dyDescent="0.2">
      <c r="A21" s="11" t="s">
        <v>27</v>
      </c>
      <c r="B21" s="11" t="s">
        <v>1</v>
      </c>
      <c r="C21" s="7"/>
      <c r="E21" s="11" t="s">
        <v>24</v>
      </c>
      <c r="F21" s="11" t="s">
        <v>13</v>
      </c>
      <c r="G21" s="7"/>
    </row>
    <row r="22" spans="1:9" ht="11.5" customHeight="1" x14ac:dyDescent="0.2">
      <c r="A22" s="11" t="s">
        <v>21</v>
      </c>
      <c r="B22" s="11" t="s">
        <v>7</v>
      </c>
      <c r="C22" s="7"/>
    </row>
    <row r="23" spans="1:9" ht="11.5" customHeight="1" x14ac:dyDescent="0.2">
      <c r="A23" s="11"/>
      <c r="B23" s="11"/>
      <c r="C23" s="10"/>
    </row>
    <row r="24" spans="1:9" ht="11.5" customHeight="1" x14ac:dyDescent="0.2">
      <c r="A24" s="33" t="s">
        <v>45</v>
      </c>
      <c r="B24" s="34"/>
      <c r="C24" s="34"/>
      <c r="D24" s="34"/>
      <c r="E24" s="34"/>
      <c r="F24" s="34"/>
      <c r="G24" s="35"/>
    </row>
    <row r="25" spans="1:9" ht="11.5" customHeight="1" x14ac:dyDescent="0.2">
      <c r="A25" s="36"/>
      <c r="B25" s="37"/>
      <c r="C25" s="37"/>
      <c r="D25" s="37"/>
      <c r="E25" s="37"/>
      <c r="F25" s="37"/>
      <c r="G25" s="38"/>
    </row>
    <row r="26" spans="1:9" ht="11.5" customHeight="1" x14ac:dyDescent="0.2">
      <c r="A26" s="36"/>
      <c r="B26" s="37"/>
      <c r="C26" s="37"/>
      <c r="D26" s="37"/>
      <c r="E26" s="37"/>
      <c r="F26" s="37"/>
      <c r="G26" s="38"/>
    </row>
    <row r="27" spans="1:9" ht="11.5" customHeight="1" x14ac:dyDescent="0.2">
      <c r="A27" s="36"/>
      <c r="B27" s="37"/>
      <c r="C27" s="37"/>
      <c r="D27" s="37"/>
      <c r="E27" s="37"/>
      <c r="F27" s="37"/>
      <c r="G27" s="38"/>
    </row>
    <row r="28" spans="1:9" ht="11.5" customHeight="1" x14ac:dyDescent="0.2">
      <c r="A28" s="36"/>
      <c r="B28" s="37"/>
      <c r="C28" s="37"/>
      <c r="D28" s="37"/>
      <c r="E28" s="37"/>
      <c r="F28" s="37"/>
      <c r="G28" s="38"/>
    </row>
    <row r="29" spans="1:9" ht="11.5" customHeight="1" x14ac:dyDescent="0.2">
      <c r="A29" s="36"/>
      <c r="B29" s="37"/>
      <c r="C29" s="37"/>
      <c r="D29" s="37"/>
      <c r="E29" s="37"/>
      <c r="F29" s="37"/>
      <c r="G29" s="38"/>
    </row>
    <row r="30" spans="1:9" ht="11.5" customHeight="1" x14ac:dyDescent="0.2">
      <c r="A30" s="36"/>
      <c r="B30" s="37"/>
      <c r="C30" s="37"/>
      <c r="D30" s="37"/>
      <c r="E30" s="37"/>
      <c r="F30" s="37"/>
      <c r="G30" s="38"/>
    </row>
    <row r="31" spans="1:9" ht="11.5" customHeight="1" x14ac:dyDescent="0.2">
      <c r="A31" s="36"/>
      <c r="B31" s="37"/>
      <c r="C31" s="37"/>
      <c r="D31" s="37"/>
      <c r="E31" s="37"/>
      <c r="F31" s="37"/>
      <c r="G31" s="38"/>
    </row>
    <row r="32" spans="1:9" ht="11.5" customHeight="1" x14ac:dyDescent="0.2">
      <c r="A32" s="39"/>
      <c r="B32" s="40"/>
      <c r="C32" s="40"/>
      <c r="D32" s="40"/>
      <c r="E32" s="40"/>
      <c r="F32" s="40"/>
      <c r="G32" s="41"/>
      <c r="I32" s="26" t="s">
        <v>54</v>
      </c>
    </row>
    <row r="33" spans="1:11" ht="11.5" customHeight="1" x14ac:dyDescent="0.2">
      <c r="A33" s="2"/>
      <c r="E33" s="2"/>
    </row>
    <row r="34" spans="1:11" ht="11.5" customHeight="1" x14ac:dyDescent="0.2">
      <c r="A34" s="32" t="s">
        <v>44</v>
      </c>
      <c r="B34" s="32"/>
      <c r="C34" s="42" t="str">
        <f>IF(SUM(COUNTIF(C35:C38,{"A","A-","B+","B","B-","C+","C","T","S"}))+SUM(COUNTIF(G35:G37,{"A","A-","B+","B","B-","C+","C","T","S"}))=7,"Satisfied","Unsatisfied")</f>
        <v>Unsatisfied</v>
      </c>
      <c r="D34" s="42"/>
      <c r="E34" s="42"/>
      <c r="I34" s="44" t="s">
        <v>35</v>
      </c>
      <c r="J34" s="51"/>
      <c r="K34" s="45"/>
    </row>
    <row r="35" spans="1:11" ht="11.5" customHeight="1" x14ac:dyDescent="0.2">
      <c r="A35" s="11" t="s">
        <v>22</v>
      </c>
      <c r="B35" s="11" t="s">
        <v>8</v>
      </c>
      <c r="C35" s="7"/>
      <c r="E35" s="11" t="s">
        <v>31</v>
      </c>
      <c r="F35" s="11" t="s">
        <v>43</v>
      </c>
      <c r="G35" s="7"/>
      <c r="I35" s="21" t="s">
        <v>49</v>
      </c>
      <c r="J35" s="22" t="s">
        <v>36</v>
      </c>
      <c r="K35" s="23" t="s">
        <v>37</v>
      </c>
    </row>
    <row r="36" spans="1:11" ht="11.5" customHeight="1" x14ac:dyDescent="0.2">
      <c r="A36" s="11" t="s">
        <v>23</v>
      </c>
      <c r="B36" s="11" t="s">
        <v>10</v>
      </c>
      <c r="C36" s="7"/>
      <c r="E36" s="11" t="s">
        <v>32</v>
      </c>
      <c r="F36" s="11" t="s">
        <v>16</v>
      </c>
      <c r="G36" s="7"/>
      <c r="I36" s="27"/>
      <c r="J36" s="17"/>
      <c r="K36" s="18"/>
    </row>
    <row r="37" spans="1:11" ht="11.5" customHeight="1" x14ac:dyDescent="0.2">
      <c r="A37" s="11" t="s">
        <v>29</v>
      </c>
      <c r="B37" s="11" t="s">
        <v>15</v>
      </c>
      <c r="C37" s="7"/>
      <c r="E37" s="11" t="s">
        <v>30</v>
      </c>
      <c r="F37" s="11" t="s">
        <v>42</v>
      </c>
      <c r="G37" s="7"/>
      <c r="I37" s="27"/>
      <c r="J37" s="17"/>
      <c r="K37" s="18"/>
    </row>
    <row r="38" spans="1:11" ht="11.5" customHeight="1" x14ac:dyDescent="0.2">
      <c r="A38" s="11" t="s">
        <v>28</v>
      </c>
      <c r="B38" s="11" t="s">
        <v>14</v>
      </c>
      <c r="C38" s="7"/>
      <c r="I38" s="27"/>
      <c r="J38" s="17"/>
      <c r="K38" s="18"/>
    </row>
    <row r="39" spans="1:11" ht="11.5" customHeight="1" x14ac:dyDescent="0.2">
      <c r="A39" s="2"/>
      <c r="I39" s="27"/>
      <c r="J39" s="17"/>
      <c r="K39" s="18"/>
    </row>
    <row r="40" spans="1:11" ht="11.5" customHeight="1" x14ac:dyDescent="0.2">
      <c r="A40" s="32" t="s">
        <v>94</v>
      </c>
      <c r="B40" s="32"/>
      <c r="C40" s="42" t="str">
        <f>IF(SUM(COUNTIF(C41:C47,{"A","A-","B+","B","B-","C+","C","T","S"}))+SUM(COUNTIF(G41:G46,{"A","A-","B+","B","B-","C+","C","T","S"}))=13,"Satisfied","Unsatisfied")</f>
        <v>Unsatisfied</v>
      </c>
      <c r="D40" s="42"/>
      <c r="E40" s="42"/>
      <c r="I40" s="27"/>
      <c r="J40" s="17"/>
      <c r="K40" s="18"/>
    </row>
    <row r="41" spans="1:11" ht="11.5" customHeight="1" x14ac:dyDescent="0.2">
      <c r="A41" s="11" t="s">
        <v>61</v>
      </c>
      <c r="B41" s="11" t="s">
        <v>74</v>
      </c>
      <c r="C41" s="7"/>
      <c r="E41" s="11" t="s">
        <v>75</v>
      </c>
      <c r="F41" s="11" t="s">
        <v>76</v>
      </c>
      <c r="G41" s="7"/>
      <c r="I41" s="27"/>
      <c r="J41" s="17"/>
      <c r="K41" s="18"/>
    </row>
    <row r="42" spans="1:11" ht="11.5" customHeight="1" x14ac:dyDescent="0.2">
      <c r="A42" s="11" t="s">
        <v>82</v>
      </c>
      <c r="B42" s="5" t="s">
        <v>83</v>
      </c>
      <c r="C42" s="7"/>
      <c r="E42" s="11" t="s">
        <v>101</v>
      </c>
      <c r="F42" s="11" t="s">
        <v>102</v>
      </c>
      <c r="G42" s="7"/>
      <c r="I42" s="28"/>
      <c r="J42" s="19"/>
      <c r="K42" s="20"/>
    </row>
    <row r="43" spans="1:11" ht="11.5" customHeight="1" x14ac:dyDescent="0.2">
      <c r="A43" s="11" t="s">
        <v>84</v>
      </c>
      <c r="B43" s="11" t="s">
        <v>85</v>
      </c>
      <c r="C43" s="7"/>
      <c r="E43" s="11" t="s">
        <v>77</v>
      </c>
      <c r="F43" s="11" t="s">
        <v>78</v>
      </c>
      <c r="G43" s="7"/>
    </row>
    <row r="44" spans="1:11" ht="11.5" customHeight="1" x14ac:dyDescent="0.2">
      <c r="A44" s="11" t="s">
        <v>86</v>
      </c>
      <c r="B44" s="5" t="s">
        <v>87</v>
      </c>
      <c r="C44" s="7"/>
      <c r="E44" s="11" t="s">
        <v>96</v>
      </c>
      <c r="F44" s="11" t="s">
        <v>81</v>
      </c>
      <c r="G44" s="7"/>
      <c r="I44" s="44" t="s">
        <v>40</v>
      </c>
      <c r="J44" s="45"/>
    </row>
    <row r="45" spans="1:11" ht="11.5" customHeight="1" x14ac:dyDescent="0.2">
      <c r="A45" s="11" t="s">
        <v>97</v>
      </c>
      <c r="B45" s="5" t="s">
        <v>98</v>
      </c>
      <c r="C45" s="7"/>
      <c r="E45" s="11" t="s">
        <v>79</v>
      </c>
      <c r="F45" s="11" t="s">
        <v>80</v>
      </c>
      <c r="G45" s="7"/>
      <c r="I45" s="15" t="s">
        <v>39</v>
      </c>
      <c r="J45" s="16" t="s">
        <v>51</v>
      </c>
    </row>
    <row r="46" spans="1:11" ht="11.5" customHeight="1" x14ac:dyDescent="0.2">
      <c r="A46" s="11" t="s">
        <v>99</v>
      </c>
      <c r="B46" s="5" t="s">
        <v>100</v>
      </c>
      <c r="C46" s="7"/>
      <c r="E46" s="11" t="s">
        <v>103</v>
      </c>
      <c r="F46" s="11" t="s">
        <v>104</v>
      </c>
      <c r="G46" s="7"/>
      <c r="I46" s="24" t="s">
        <v>41</v>
      </c>
      <c r="J46" s="18">
        <f>SUM(COUNTIF(C10:C16,{"A","A-","B+","B","B-","C+","C","C-","D+","D","D-","T","S","E"}))+SUM(COUNTIF(G10:G15,{"A","A-","B+","B","B-","C+","C","C-","D+","D","D-","T","S","E"}))+SUM(COUNTIF(C19,{"A","A-","B+","B","B-","C+","C","C-","D+","D","D-","T","S","E"}))+SUM(COUNTIF(C20:C22,{"A","A-","B+","B","B-","C+","C","T","S"}))+SUM(COUNTIF(G19:G21,{"A","A-","B+","B","B-","C+","C","T","S"}))+SUM(COUNTIF(C35:C50,{"A","A-","B+","B","B-","C+","C","T","S"}))+SUM(COUNTIF(G35:G46,{"A","A-","B+","B","B-","C+","C","T","S"}))+IF(SUM(COUNTIF(C11,{"C-","D+","D","D-","E"}))+SUM(COUNTIF(C19,{"C-","D+","D","D-","E"}))=2,-1,0)</f>
        <v>0</v>
      </c>
    </row>
    <row r="47" spans="1:11" ht="11.5" customHeight="1" x14ac:dyDescent="0.2">
      <c r="A47" s="11" t="s">
        <v>88</v>
      </c>
      <c r="B47" s="11" t="s">
        <v>89</v>
      </c>
      <c r="C47" s="7"/>
      <c r="I47" s="24" t="s">
        <v>50</v>
      </c>
      <c r="J47" s="18">
        <f>SUM(COUNTIF(C10:C22,{"A","A-","B+","B","B-","C+","C","C-","D+","D","D-","T","S","E","F"}))+SUM(COUNTIF(G10:G21,{"A","A-","B+","B","B-","C+","C","C-","D+","D","D-","T","S","E","F"}))+SUM(COUNTIF(C35:C50,{"A","A-","B+","B","B-","C+","C","C-","D+","D","D-","T","S","E","F"}))+SUM(COUNTIF(G35:G46,{"A","A-","B+","B","B-","C+","C","C-","D+","D","D-","T","S","E","F"}))-J46</f>
        <v>0</v>
      </c>
    </row>
    <row r="48" spans="1:11" ht="11.5" customHeight="1" x14ac:dyDescent="0.2">
      <c r="I48" s="25" t="s">
        <v>38</v>
      </c>
      <c r="J48" s="20">
        <f>41-(COUNTBLANK(C10:C16)+COUNTBLANK(C19:C22)+COUNTBLANK(G10:G15)+COUNTBLANK(G19:G21)+COUNTBLANK(C35:C38)+COUNTBLANK(G35:G37)+COUNTBLANK(C41:C47)+COUNTBLANK(G41:G46)+COUNTBLANK(C50))-J46-J47</f>
        <v>0</v>
      </c>
    </row>
    <row r="49" spans="1:10" ht="11.5" customHeight="1" x14ac:dyDescent="0.2">
      <c r="A49" s="32" t="s">
        <v>95</v>
      </c>
      <c r="B49" s="32"/>
      <c r="C49" s="42" t="str">
        <f>IF(SUM(COUNTIF(C50,{"A","A-","B+","B","B-","C+","C","T","S"}))=1,"Satisfied","Unsatisfied")</f>
        <v>Unsatisfied</v>
      </c>
      <c r="D49" s="42"/>
      <c r="E49" s="42"/>
    </row>
    <row r="50" spans="1:10" ht="11.5" customHeight="1" x14ac:dyDescent="0.2">
      <c r="A50" s="11"/>
      <c r="B50" s="11" t="s">
        <v>90</v>
      </c>
      <c r="C50" s="7"/>
      <c r="E50" s="11"/>
      <c r="F50" s="11"/>
      <c r="I50" s="5" t="s">
        <v>52</v>
      </c>
    </row>
    <row r="51" spans="1:10" ht="11.5" customHeight="1" x14ac:dyDescent="0.2">
      <c r="A51" s="2"/>
      <c r="E51" s="2"/>
    </row>
    <row r="52" spans="1:10" ht="11.5" customHeight="1" x14ac:dyDescent="0.2">
      <c r="A52" s="56" t="s">
        <v>67</v>
      </c>
      <c r="B52" s="57"/>
      <c r="C52" s="57"/>
      <c r="D52" s="57"/>
      <c r="E52" s="57"/>
      <c r="F52" s="57"/>
      <c r="G52" s="58"/>
    </row>
    <row r="53" spans="1:10" ht="11.5" customHeight="1" x14ac:dyDescent="0.2">
      <c r="A53" s="59"/>
      <c r="B53" s="60"/>
      <c r="C53" s="60"/>
      <c r="D53" s="60"/>
      <c r="E53" s="60"/>
      <c r="F53" s="60"/>
      <c r="G53" s="61"/>
    </row>
    <row r="54" spans="1:10" ht="11.5" customHeight="1" x14ac:dyDescent="0.2">
      <c r="A54" s="59"/>
      <c r="B54" s="60"/>
      <c r="C54" s="60"/>
      <c r="D54" s="60"/>
      <c r="E54" s="60"/>
      <c r="F54" s="60"/>
      <c r="G54" s="61"/>
    </row>
    <row r="55" spans="1:10" ht="11.5" customHeight="1" x14ac:dyDescent="0.2">
      <c r="A55" s="59"/>
      <c r="B55" s="60"/>
      <c r="C55" s="60"/>
      <c r="D55" s="60"/>
      <c r="E55" s="60"/>
      <c r="F55" s="60"/>
      <c r="G55" s="61"/>
    </row>
    <row r="56" spans="1:10" ht="11.5" customHeight="1" x14ac:dyDescent="0.2">
      <c r="A56" s="59"/>
      <c r="B56" s="60"/>
      <c r="C56" s="60"/>
      <c r="D56" s="60"/>
      <c r="E56" s="60"/>
      <c r="F56" s="60"/>
      <c r="G56" s="61"/>
      <c r="I56" s="3"/>
      <c r="J56" s="3"/>
    </row>
    <row r="57" spans="1:10" ht="11.5" customHeight="1" x14ac:dyDescent="0.2">
      <c r="A57" s="53"/>
      <c r="B57" s="54"/>
      <c r="C57" s="54"/>
      <c r="D57" s="54"/>
      <c r="E57" s="54"/>
      <c r="F57" s="54"/>
      <c r="G57" s="55"/>
      <c r="I57" s="3"/>
      <c r="J57" s="3"/>
    </row>
    <row r="58" spans="1:10" ht="11.5" customHeight="1" x14ac:dyDescent="0.2">
      <c r="A58" s="59" t="s">
        <v>68</v>
      </c>
      <c r="B58" s="60"/>
      <c r="C58" s="60"/>
      <c r="D58" s="60"/>
      <c r="E58" s="60"/>
      <c r="F58" s="60"/>
      <c r="G58" s="61"/>
    </row>
    <row r="59" spans="1:10" ht="11.5" customHeight="1" x14ac:dyDescent="0.2">
      <c r="A59" s="59"/>
      <c r="B59" s="60"/>
      <c r="C59" s="60"/>
      <c r="D59" s="60"/>
      <c r="E59" s="60"/>
      <c r="F59" s="60"/>
      <c r="G59" s="61"/>
    </row>
    <row r="60" spans="1:10" ht="11.5" customHeight="1" x14ac:dyDescent="0.2">
      <c r="A60" s="62"/>
      <c r="B60" s="63"/>
      <c r="C60" s="63"/>
      <c r="D60" s="63"/>
      <c r="E60" s="63"/>
      <c r="F60" s="63"/>
      <c r="G60" s="64"/>
    </row>
    <row r="61" spans="1:10" ht="11.5" customHeight="1" x14ac:dyDescent="0.2">
      <c r="A61" s="2"/>
      <c r="E61" s="2"/>
    </row>
    <row r="62" spans="1:10" ht="11.5" customHeight="1" x14ac:dyDescent="0.2">
      <c r="A62" s="2"/>
      <c r="E62" s="2"/>
    </row>
    <row r="63" spans="1:10" ht="11.5" customHeight="1" x14ac:dyDescent="0.2">
      <c r="E63" s="2"/>
    </row>
    <row r="64" spans="1:10" ht="11.5" customHeight="1" x14ac:dyDescent="0.2">
      <c r="A64" s="50" t="s">
        <v>46</v>
      </c>
      <c r="B64" s="50"/>
      <c r="C64" s="50"/>
      <c r="D64" s="50"/>
      <c r="E64" s="50"/>
      <c r="F64" s="50"/>
      <c r="G64" s="50"/>
    </row>
    <row r="65" spans="1:7" ht="11.5" customHeight="1" x14ac:dyDescent="0.2">
      <c r="A65" s="14"/>
      <c r="B65" s="14"/>
      <c r="C65" s="14"/>
      <c r="D65" s="14"/>
      <c r="E65" s="14"/>
      <c r="F65" s="14"/>
      <c r="G65" s="14"/>
    </row>
    <row r="66" spans="1:7" ht="11.5" customHeight="1" x14ac:dyDescent="0.2">
      <c r="A66" s="30" t="s">
        <v>91</v>
      </c>
      <c r="B66" s="30"/>
    </row>
    <row r="67" spans="1:7" ht="11.5" customHeight="1" x14ac:dyDescent="0.15">
      <c r="A67" s="31" t="s">
        <v>92</v>
      </c>
      <c r="B67" s="31"/>
      <c r="C67" s="31"/>
      <c r="D67" s="31"/>
      <c r="E67" s="31"/>
      <c r="F67" s="31"/>
      <c r="G67" s="31"/>
    </row>
    <row r="68" spans="1:7" ht="11.5" customHeight="1" x14ac:dyDescent="0.15">
      <c r="A68" s="13"/>
      <c r="B68" s="13"/>
      <c r="C68" s="13"/>
      <c r="D68" s="13"/>
      <c r="E68" s="13"/>
      <c r="F68" s="13"/>
      <c r="G68" s="13"/>
    </row>
    <row r="69" spans="1:7" ht="11.5" customHeight="1" x14ac:dyDescent="0.2">
      <c r="A69" s="50" t="s">
        <v>18</v>
      </c>
      <c r="B69" s="50"/>
      <c r="C69" s="50"/>
      <c r="D69" s="50"/>
      <c r="E69" s="50"/>
      <c r="F69" s="50"/>
      <c r="G69" s="50"/>
    </row>
    <row r="70" spans="1:7" ht="11.5" customHeight="1" x14ac:dyDescent="0.2">
      <c r="A70" s="2"/>
    </row>
    <row r="71" spans="1:7" ht="11.5" customHeight="1" x14ac:dyDescent="0.2">
      <c r="A71" s="52" t="s">
        <v>47</v>
      </c>
      <c r="B71" s="52"/>
      <c r="C71" s="52"/>
      <c r="D71" s="52"/>
      <c r="E71" s="52"/>
      <c r="F71" s="52"/>
      <c r="G71" s="52"/>
    </row>
    <row r="72" spans="1:7" ht="11.5" customHeight="1" x14ac:dyDescent="0.2">
      <c r="A72" s="52"/>
      <c r="B72" s="52"/>
      <c r="C72" s="52"/>
      <c r="D72" s="52"/>
      <c r="E72" s="52"/>
      <c r="F72" s="52"/>
      <c r="G72" s="52"/>
    </row>
    <row r="73" spans="1:7" ht="11.5" customHeight="1" x14ac:dyDescent="0.2">
      <c r="A73" s="52"/>
      <c r="B73" s="52"/>
      <c r="C73" s="52"/>
      <c r="D73" s="52"/>
      <c r="E73" s="52"/>
      <c r="F73" s="52"/>
      <c r="G73" s="52"/>
    </row>
    <row r="75" spans="1:7" ht="11.5" customHeight="1" x14ac:dyDescent="0.2">
      <c r="A75" s="52" t="s">
        <v>105</v>
      </c>
      <c r="B75" s="52"/>
      <c r="C75" s="52"/>
      <c r="D75" s="52"/>
      <c r="E75" s="52"/>
      <c r="F75" s="52"/>
      <c r="G75" s="52"/>
    </row>
    <row r="76" spans="1:7" ht="11.5" customHeight="1" x14ac:dyDescent="0.2">
      <c r="A76" s="52"/>
      <c r="B76" s="52"/>
      <c r="C76" s="52"/>
      <c r="D76" s="52"/>
      <c r="E76" s="52"/>
      <c r="F76" s="52"/>
      <c r="G76" s="52"/>
    </row>
    <row r="77" spans="1:7" ht="11.5" customHeight="1" x14ac:dyDescent="0.2">
      <c r="A77" s="3"/>
      <c r="B77" s="3"/>
      <c r="C77" s="12"/>
      <c r="D77" s="3"/>
      <c r="E77" s="3"/>
      <c r="F77" s="3"/>
      <c r="G77" s="12"/>
    </row>
    <row r="78" spans="1:7" ht="11.5" customHeight="1" x14ac:dyDescent="0.2">
      <c r="A78" s="52" t="s">
        <v>106</v>
      </c>
      <c r="B78" s="52"/>
      <c r="C78" s="52"/>
      <c r="D78" s="52"/>
      <c r="E78" s="52"/>
      <c r="F78" s="52"/>
      <c r="G78" s="52"/>
    </row>
    <row r="79" spans="1:7" ht="11.5" customHeight="1" x14ac:dyDescent="0.2">
      <c r="A79" s="52"/>
      <c r="B79" s="52"/>
      <c r="C79" s="52"/>
      <c r="D79" s="52"/>
      <c r="E79" s="52"/>
      <c r="F79" s="52"/>
      <c r="G79" s="52"/>
    </row>
    <row r="80" spans="1:7" ht="11.5" customHeight="1" x14ac:dyDescent="0.2">
      <c r="A80" s="52"/>
      <c r="B80" s="52"/>
      <c r="C80" s="52"/>
      <c r="D80" s="52"/>
      <c r="E80" s="52"/>
      <c r="F80" s="52"/>
      <c r="G80" s="52"/>
    </row>
    <row r="81" spans="1:7" ht="11.5" customHeight="1" x14ac:dyDescent="0.2">
      <c r="A81" s="52"/>
      <c r="B81" s="52"/>
      <c r="C81" s="52"/>
      <c r="D81" s="52"/>
      <c r="E81" s="52"/>
      <c r="F81" s="52"/>
      <c r="G81" s="52"/>
    </row>
    <row r="82" spans="1:7" ht="11.5" customHeight="1" x14ac:dyDescent="0.2">
      <c r="A82" s="52"/>
      <c r="B82" s="52"/>
      <c r="C82" s="52"/>
      <c r="D82" s="52"/>
      <c r="E82" s="52"/>
      <c r="F82" s="52"/>
      <c r="G82" s="52"/>
    </row>
    <row r="84" spans="1:7" ht="11.5" customHeight="1" x14ac:dyDescent="0.2">
      <c r="A84" s="43" t="s">
        <v>33</v>
      </c>
      <c r="B84" s="43"/>
      <c r="C84" s="43"/>
      <c r="D84" s="43"/>
      <c r="E84" s="43"/>
      <c r="F84" s="43"/>
      <c r="G84" s="43"/>
    </row>
    <row r="85" spans="1:7" ht="11.5" customHeight="1" x14ac:dyDescent="0.2">
      <c r="A85" s="43"/>
      <c r="B85" s="43"/>
      <c r="C85" s="43"/>
      <c r="D85" s="43"/>
      <c r="E85" s="43"/>
      <c r="F85" s="43"/>
      <c r="G85" s="43"/>
    </row>
    <row r="87" spans="1:7" ht="11.5" customHeight="1" x14ac:dyDescent="0.2">
      <c r="A87" s="52" t="s">
        <v>48</v>
      </c>
      <c r="B87" s="52"/>
      <c r="C87" s="52"/>
      <c r="D87" s="52"/>
      <c r="E87" s="52"/>
      <c r="F87" s="52"/>
      <c r="G87" s="52"/>
    </row>
    <row r="88" spans="1:7" ht="11.5" customHeight="1" x14ac:dyDescent="0.2">
      <c r="A88" s="52"/>
      <c r="B88" s="52"/>
      <c r="C88" s="52"/>
      <c r="D88" s="52"/>
      <c r="E88" s="52"/>
      <c r="F88" s="52"/>
      <c r="G88" s="52"/>
    </row>
    <row r="90" spans="1:7" ht="11.5" customHeight="1" x14ac:dyDescent="0.2">
      <c r="A90" s="43" t="s">
        <v>34</v>
      </c>
      <c r="B90" s="43"/>
      <c r="C90" s="43"/>
      <c r="D90" s="43"/>
      <c r="E90" s="43"/>
      <c r="F90" s="43"/>
      <c r="G90" s="43"/>
    </row>
    <row r="92" spans="1:7" ht="11.5" customHeight="1" x14ac:dyDescent="0.2">
      <c r="A92" s="52" t="s">
        <v>69</v>
      </c>
      <c r="B92" s="52"/>
      <c r="C92" s="52"/>
      <c r="D92" s="52"/>
      <c r="E92" s="52"/>
      <c r="F92" s="52"/>
      <c r="G92" s="52"/>
    </row>
    <row r="93" spans="1:7" ht="11.5" customHeight="1" x14ac:dyDescent="0.2">
      <c r="A93" s="52"/>
      <c r="B93" s="52"/>
      <c r="C93" s="52"/>
      <c r="D93" s="52"/>
      <c r="E93" s="52"/>
      <c r="F93" s="52"/>
      <c r="G93" s="52"/>
    </row>
    <row r="95" spans="1:7" ht="11.5" customHeight="1" x14ac:dyDescent="0.2">
      <c r="A95" s="52" t="s">
        <v>70</v>
      </c>
      <c r="B95" s="52"/>
      <c r="C95" s="52"/>
      <c r="D95" s="52"/>
      <c r="E95" s="52"/>
      <c r="F95" s="52"/>
      <c r="G95" s="52"/>
    </row>
    <row r="96" spans="1:7" ht="11.5" customHeight="1" x14ac:dyDescent="0.2">
      <c r="A96" s="52"/>
      <c r="B96" s="52"/>
      <c r="C96" s="52"/>
      <c r="D96" s="52"/>
      <c r="E96" s="52"/>
      <c r="F96" s="52"/>
      <c r="G96" s="52"/>
    </row>
    <row r="97" spans="1:7" ht="11.5" customHeight="1" x14ac:dyDescent="0.2">
      <c r="A97" s="2"/>
      <c r="E97" s="2"/>
    </row>
    <row r="98" spans="1:7" ht="11.5" customHeight="1" x14ac:dyDescent="0.2">
      <c r="A98" s="52" t="s">
        <v>71</v>
      </c>
      <c r="B98" s="52"/>
      <c r="C98" s="52"/>
      <c r="D98" s="52"/>
      <c r="E98" s="52"/>
      <c r="F98" s="52"/>
      <c r="G98" s="52"/>
    </row>
    <row r="99" spans="1:7" ht="11.5" customHeight="1" x14ac:dyDescent="0.2">
      <c r="A99" s="52"/>
      <c r="B99" s="52"/>
      <c r="C99" s="52"/>
      <c r="D99" s="52"/>
      <c r="E99" s="52"/>
      <c r="F99" s="52"/>
      <c r="G99" s="52"/>
    </row>
    <row r="100" spans="1:7" ht="11.5" customHeight="1" x14ac:dyDescent="0.2">
      <c r="A100" s="52"/>
      <c r="B100" s="52"/>
      <c r="C100" s="52"/>
      <c r="D100" s="52"/>
      <c r="E100" s="52"/>
      <c r="F100" s="52"/>
      <c r="G100" s="52"/>
    </row>
    <row r="102" spans="1:7" ht="11.5" customHeight="1" x14ac:dyDescent="0.2">
      <c r="A102" s="43" t="s">
        <v>72</v>
      </c>
      <c r="B102" s="43"/>
      <c r="C102" s="43"/>
      <c r="D102" s="43"/>
      <c r="E102" s="43"/>
      <c r="F102" s="43"/>
      <c r="G102" s="43"/>
    </row>
    <row r="103" spans="1:7" ht="11.5" customHeight="1" x14ac:dyDescent="0.2">
      <c r="A103" s="43"/>
      <c r="B103" s="43"/>
      <c r="C103" s="43"/>
      <c r="D103" s="43"/>
      <c r="E103" s="43"/>
      <c r="F103" s="43"/>
      <c r="G103" s="43"/>
    </row>
    <row r="104" spans="1:7" ht="11.5" customHeight="1" x14ac:dyDescent="0.2">
      <c r="A104" s="3"/>
      <c r="B104" s="3"/>
      <c r="C104" s="12"/>
      <c r="D104" s="3"/>
      <c r="E104" s="3"/>
      <c r="F104" s="3"/>
      <c r="G104" s="12"/>
    </row>
    <row r="105" spans="1:7" ht="11.5" customHeight="1" x14ac:dyDescent="0.2">
      <c r="A105" s="43" t="s">
        <v>73</v>
      </c>
      <c r="B105" s="43"/>
      <c r="C105" s="43"/>
      <c r="D105" s="43"/>
      <c r="E105" s="43"/>
      <c r="F105" s="43"/>
      <c r="G105" s="43"/>
    </row>
    <row r="106" spans="1:7" ht="11.5" customHeight="1" x14ac:dyDescent="0.2">
      <c r="A106" s="43"/>
      <c r="B106" s="43"/>
      <c r="C106" s="43"/>
      <c r="D106" s="43"/>
      <c r="E106" s="43"/>
      <c r="F106" s="43"/>
      <c r="G106" s="43"/>
    </row>
    <row r="107" spans="1:7" ht="11.5" customHeight="1" x14ac:dyDescent="0.2">
      <c r="A107" s="43"/>
      <c r="B107" s="43"/>
      <c r="C107" s="43"/>
      <c r="D107" s="43"/>
      <c r="E107" s="43"/>
      <c r="F107" s="43"/>
      <c r="G107" s="43"/>
    </row>
    <row r="109" spans="1:7" ht="11.5" customHeight="1" x14ac:dyDescent="0.15">
      <c r="A109" s="8"/>
      <c r="B109" s="5"/>
      <c r="C109" s="10"/>
      <c r="D109" s="5"/>
      <c r="E109" s="5"/>
      <c r="F109" s="5"/>
      <c r="G109" s="10"/>
    </row>
    <row r="110" spans="1:7" ht="11.5" customHeight="1" x14ac:dyDescent="0.2">
      <c r="A110" s="5"/>
      <c r="B110" s="5"/>
      <c r="C110" s="10"/>
      <c r="D110" s="5"/>
      <c r="E110" s="5"/>
      <c r="F110" s="5"/>
      <c r="G110" s="10"/>
    </row>
    <row r="111" spans="1:7" ht="11.5" customHeight="1" x14ac:dyDescent="0.2">
      <c r="A111" s="5"/>
      <c r="B111" s="5"/>
      <c r="C111" s="10"/>
      <c r="D111" s="5"/>
      <c r="E111" s="5"/>
      <c r="F111" s="5"/>
      <c r="G111" s="10"/>
    </row>
    <row r="112" spans="1:7" ht="11.5" customHeight="1" x14ac:dyDescent="0.2">
      <c r="A112" s="5"/>
      <c r="B112" s="5"/>
      <c r="C112" s="10"/>
      <c r="D112" s="5"/>
      <c r="E112" s="5"/>
      <c r="F112" s="5"/>
      <c r="G112" s="10"/>
    </row>
    <row r="113" spans="1:7" ht="11.5" customHeight="1" x14ac:dyDescent="0.2">
      <c r="A113" s="5"/>
      <c r="B113" s="5"/>
      <c r="C113" s="10"/>
      <c r="D113" s="5"/>
      <c r="E113" s="5"/>
      <c r="F113" s="5"/>
      <c r="G113" s="10"/>
    </row>
    <row r="114" spans="1:7" ht="11.5" customHeight="1" x14ac:dyDescent="0.2">
      <c r="A114" s="5"/>
      <c r="B114" s="5"/>
      <c r="C114" s="10"/>
      <c r="D114" s="5"/>
      <c r="E114" s="5"/>
      <c r="F114" s="5"/>
      <c r="G114" s="10"/>
    </row>
    <row r="115" spans="1:7" ht="11.5" customHeight="1" x14ac:dyDescent="0.2">
      <c r="A115" s="5"/>
      <c r="B115" s="5"/>
      <c r="C115" s="10"/>
      <c r="D115" s="5"/>
      <c r="E115" s="5"/>
      <c r="F115" s="5"/>
      <c r="G115" s="10"/>
    </row>
    <row r="116" spans="1:7" ht="11.5" customHeight="1" x14ac:dyDescent="0.2">
      <c r="A116" s="5"/>
      <c r="B116" s="5"/>
      <c r="C116" s="10"/>
      <c r="D116" s="5"/>
      <c r="E116" s="5"/>
      <c r="F116" s="5"/>
      <c r="G116" s="10"/>
    </row>
    <row r="117" spans="1:7" ht="11.5" customHeight="1" x14ac:dyDescent="0.2">
      <c r="A117" s="5"/>
      <c r="B117" s="5"/>
      <c r="C117" s="10"/>
      <c r="D117" s="5"/>
      <c r="E117" s="5"/>
      <c r="F117" s="5"/>
      <c r="G117" s="10"/>
    </row>
    <row r="118" spans="1:7" ht="11.5" customHeight="1" x14ac:dyDescent="0.2">
      <c r="A118" s="5"/>
      <c r="B118" s="5"/>
      <c r="C118" s="10"/>
      <c r="D118" s="5"/>
      <c r="E118" s="5"/>
      <c r="F118" s="5"/>
      <c r="G118" s="10"/>
    </row>
    <row r="119" spans="1:7" ht="11.5" customHeight="1" x14ac:dyDescent="0.2">
      <c r="A119" s="5"/>
      <c r="B119" s="5"/>
      <c r="C119" s="10"/>
      <c r="D119" s="5"/>
      <c r="E119" s="5"/>
      <c r="F119" s="5"/>
      <c r="G119" s="10"/>
    </row>
  </sheetData>
  <mergeCells count="40">
    <mergeCell ref="I34:K34"/>
    <mergeCell ref="A95:G96"/>
    <mergeCell ref="A98:G100"/>
    <mergeCell ref="A102:G103"/>
    <mergeCell ref="A92:G93"/>
    <mergeCell ref="A87:G88"/>
    <mergeCell ref="A90:G90"/>
    <mergeCell ref="A71:G73"/>
    <mergeCell ref="A57:G57"/>
    <mergeCell ref="A49:B49"/>
    <mergeCell ref="A84:G85"/>
    <mergeCell ref="A52:G56"/>
    <mergeCell ref="A58:G60"/>
    <mergeCell ref="A75:G76"/>
    <mergeCell ref="A78:G82"/>
    <mergeCell ref="A64:G64"/>
    <mergeCell ref="A105:G107"/>
    <mergeCell ref="I44:J44"/>
    <mergeCell ref="C49:E49"/>
    <mergeCell ref="A1:G1"/>
    <mergeCell ref="A5:G5"/>
    <mergeCell ref="A4:G4"/>
    <mergeCell ref="A2:G2"/>
    <mergeCell ref="F7:G7"/>
    <mergeCell ref="B7:C7"/>
    <mergeCell ref="A3:G3"/>
    <mergeCell ref="A8:C8"/>
    <mergeCell ref="E8:G8"/>
    <mergeCell ref="A69:G69"/>
    <mergeCell ref="C9:E9"/>
    <mergeCell ref="C18:E18"/>
    <mergeCell ref="A34:B34"/>
    <mergeCell ref="A66:B66"/>
    <mergeCell ref="A67:G67"/>
    <mergeCell ref="A9:B9"/>
    <mergeCell ref="A18:B18"/>
    <mergeCell ref="A24:G32"/>
    <mergeCell ref="C34:E34"/>
    <mergeCell ref="C40:E40"/>
    <mergeCell ref="A40:B40"/>
  </mergeCells>
  <conditionalFormatting sqref="C9:E9">
    <cfRule type="cellIs" dxfId="9" priority="15" operator="equal">
      <formula>"Satisfied"</formula>
    </cfRule>
    <cfRule type="cellIs" dxfId="8" priority="14" operator="equal">
      <formula>"Unsatisfied"</formula>
    </cfRule>
  </conditionalFormatting>
  <conditionalFormatting sqref="C18:E18">
    <cfRule type="cellIs" dxfId="7" priority="1" operator="equal">
      <formula>"Unsatisfied"</formula>
    </cfRule>
    <cfRule type="cellIs" dxfId="6" priority="2" operator="equal">
      <formula>"Satisfied"</formula>
    </cfRule>
  </conditionalFormatting>
  <conditionalFormatting sqref="C34:E34">
    <cfRule type="cellIs" dxfId="5" priority="10" operator="equal">
      <formula>"Unsatisfied"</formula>
    </cfRule>
    <cfRule type="cellIs" dxfId="4" priority="11" operator="equal">
      <formula>"Satisfied"</formula>
    </cfRule>
  </conditionalFormatting>
  <conditionalFormatting sqref="C40:E40">
    <cfRule type="cellIs" dxfId="3" priority="9" operator="equal">
      <formula>"Satisfied"</formula>
    </cfRule>
    <cfRule type="cellIs" dxfId="2" priority="8" operator="equal">
      <formula>"Unsatisfied"</formula>
    </cfRule>
  </conditionalFormatting>
  <conditionalFormatting sqref="C49:E49">
    <cfRule type="cellIs" dxfId="1" priority="6" operator="equal">
      <formula>"Unsatisfied"</formula>
    </cfRule>
    <cfRule type="cellIs" dxfId="0" priority="7" operator="equal">
      <formula>"Satisfied"</formula>
    </cfRule>
  </conditionalFormatting>
  <dataValidations count="27">
    <dataValidation type="list" allowBlank="1" showInputMessage="1" sqref="A16" xr:uid="{00000000-0002-0000-0000-000000000000}">
      <formula1>"--, PHI 101, PHI 150, PHI 180"</formula1>
    </dataValidation>
    <dataValidation type="list" errorStyle="information" allowBlank="1" showInputMessage="1" sqref="A11" xr:uid="{00000000-0002-0000-0000-000001000000}">
      <formula1>"--, MAT 113, MAT 115, MAT 131"</formula1>
    </dataValidation>
    <dataValidation type="list" allowBlank="1" showInputMessage="1" sqref="A19" xr:uid="{00000000-0002-0000-0000-000002000000}">
      <formula1>"--, MAT 143, MAT 161"</formula1>
    </dataValidation>
    <dataValidation type="list" allowBlank="1" showInputMessage="1" sqref="A15" xr:uid="{00000000-0002-0000-0000-000003000000}">
      <formula1>"--, CSC 112, GEO 104"</formula1>
    </dataValidation>
    <dataValidation type="list" allowBlank="1" showInputMessage="1" sqref="A14" xr:uid="{00000000-0002-0000-0000-000004000000}">
      <formula1>"--, SPK 208, SPK 230"</formula1>
    </dataValidation>
    <dataValidation type="list" allowBlank="1" showInputMessage="1" sqref="A12"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3" xr:uid="{00000000-0002-0000-0000-000008000000}">
      <formula1>"Arts Elective, Free Elective (GE Req. Waived)"</formula1>
    </dataValidation>
    <dataValidation type="list" allowBlank="1" showInputMessage="1" showErrorMessage="1" sqref="B16" xr:uid="{00000000-0002-0000-0000-000009000000}">
      <formula1>"PHI 101/150/180 (PHI 180 is J &amp; E), Free Elective (GE Req. Waived)"</formula1>
    </dataValidation>
    <dataValidation type="list" allowBlank="1" showInputMessage="1" showErrorMessage="1" sqref="F11" xr:uid="{00000000-0002-0000-0000-00000A000000}">
      <formula1>"Science Elective, Free Elective (GE Req. Waived)"</formula1>
    </dataValidation>
    <dataValidation type="list" allowBlank="1" showInputMessage="1" showErrorMessage="1" sqref="B15" xr:uid="{00000000-0002-0000-0000-00000B000000}">
      <formula1>"CSC 112 or GEO 104, Free Elective (GE Req. Waived)"</formula1>
    </dataValidation>
    <dataValidation type="list" allowBlank="1" showInputMessage="1" showErrorMessage="1" sqref="B10" xr:uid="{00000000-0002-0000-0000-00000C000000}">
      <formula1>"First Year Experience, Free Elective (GE Req. Waived)"</formula1>
    </dataValidation>
    <dataValidation type="list" allowBlank="1" showInputMessage="1" showErrorMessage="1" sqref="B12" xr:uid="{00000000-0002-0000-0000-00000D000000}">
      <formula1>"Eff. Writing I (WRT 120 or 123), Free Elective (GE Req. Waived)"</formula1>
    </dataValidation>
    <dataValidation type="list" allowBlank="1" showInputMessage="1" showErrorMessage="1" sqref="B13" xr:uid="{00000000-0002-0000-0000-00000E000000}">
      <formula1>"Any 200 level WRT course, Free Elective (GE Req. Waived)"</formula1>
    </dataValidation>
    <dataValidation type="list" allowBlank="1" showInputMessage="1" showErrorMessage="1" sqref="B14" xr:uid="{00000000-0002-0000-0000-00000F000000}">
      <formula1>"SPK 208 or 230 (S), Free Elective (GE Req. Waived)"</formula1>
    </dataValidation>
    <dataValidation type="list" allowBlank="1" showInputMessage="1" showErrorMessage="1" sqref="B20"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3" xr:uid="{00000000-0002-0000-0000-000012000000}">
      <formula1>"--,A,A-,B+,B,B-,C+,C,T,S,Fall,Spring,Summer,Winter"</formula1>
    </dataValidation>
    <dataValidation type="list" allowBlank="1" showInputMessage="1" showErrorMessage="1" sqref="F19" xr:uid="{00000000-0002-0000-0000-000013000000}">
      <formula1>"Business Analytics I, ECO 251 waived"</formula1>
    </dataValidation>
    <dataValidation type="list" allowBlank="1" showInputMessage="1" showErrorMessage="1" sqref="B19" xr:uid="{00000000-0002-0000-0000-000014000000}">
      <formula1>"Calculus – MAT 143 or 161, Free Elective (GE Req. Waived)"</formula1>
    </dataValidation>
    <dataValidation type="list" allowBlank="1" showInputMessage="1" sqref="G10:G15 C35:C38 G35:G37 C50 C10:C16 C19:C22 G19:G21 C41:C47 G41:G46" xr:uid="{00000000-0002-0000-0000-000015000000}">
      <formula1>"--,Fall,Spring,Summer,Winter,A,A-,B+,B,B-,C+,C,C-,D+,D,D-,T,S,E,X,CA"</formula1>
    </dataValidation>
    <dataValidation allowBlank="1" showInputMessage="1" sqref="A10" xr:uid="{00000000-0002-0000-0000-000016000000}"/>
    <dataValidation type="list" allowBlank="1" showInputMessage="1" showErrorMessage="1" sqref="F10" xr:uid="{00000000-0002-0000-0000-000017000000}">
      <formula1>"Social Science Elective (Excl. ECO), Free Elective (GE Req. Waived)"</formula1>
    </dataValidation>
    <dataValidation type="list" allowBlank="1" showInputMessage="1" showErrorMessage="1" sqref="F12" xr:uid="{00000000-0002-0000-0000-000018000000}">
      <formula1>"Humanities Elective (Excl. PHI), Free Elective (GE Req. Waived)"</formula1>
    </dataValidation>
    <dataValidation type="list" allowBlank="1" showInputMessage="1" showErrorMessage="1" sqref="F15" xr:uid="{00000000-0002-0000-0000-000019000000}">
      <formula1>"Diversity Elective (""J"" Designator), Free Elective (GE Req. Waived)"</formula1>
    </dataValidation>
    <dataValidation type="list" allowBlank="1" showInputMessage="1" showErrorMessage="1" sqref="F14" xr:uid="{00000000-0002-0000-0000-00001A000000}">
      <formula1>"Interdisciplinary Elective (""I"" Designator), Free Elective (GE Req. Waived)"</formula1>
    </dataValidation>
    <dataValidation type="list" allowBlank="1" showInputMessage="1" showErrorMessage="1" sqref="E44" xr:uid="{00000000-0002-0000-0000-00001B000000}">
      <formula1>"--, SCM 388, SCM 499"</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2023-09-27T14:19:19Z</dcterms:modified>
</cp:coreProperties>
</file>