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75JMAXWELL2\Desktop\"/>
    </mc:Choice>
  </mc:AlternateContent>
  <bookViews>
    <workbookView xWindow="0" yWindow="1125" windowWidth="7485" windowHeight="3900"/>
  </bookViews>
  <sheets>
    <sheet name="GPA Calculator" sheetId="1" r:id="rId1"/>
  </sheets>
  <calcPr calcId="152511"/>
</workbook>
</file>

<file path=xl/calcChain.xml><?xml version="1.0" encoding="utf-8"?>
<calcChain xmlns="http://schemas.openxmlformats.org/spreadsheetml/2006/main">
  <c r="I30" i="1" l="1"/>
  <c r="G3" i="1" s="1"/>
  <c r="H30" i="1"/>
  <c r="K29" i="1"/>
  <c r="L29" i="1" s="1"/>
  <c r="L28" i="1"/>
  <c r="K28" i="1"/>
  <c r="K27" i="1"/>
  <c r="L27" i="1" s="1"/>
  <c r="L26" i="1"/>
  <c r="K26" i="1"/>
  <c r="K25" i="1"/>
  <c r="L25" i="1" s="1"/>
  <c r="I17" i="1"/>
  <c r="H17" i="1"/>
  <c r="L16" i="1"/>
  <c r="K16" i="1"/>
  <c r="K15" i="1"/>
  <c r="L15" i="1" s="1"/>
  <c r="L14" i="1"/>
  <c r="K14" i="1"/>
  <c r="K13" i="1"/>
  <c r="L13" i="1" s="1"/>
  <c r="K12" i="1"/>
  <c r="L12" i="1" s="1"/>
  <c r="K11" i="1"/>
  <c r="L11" i="1" s="1"/>
  <c r="L10" i="1"/>
  <c r="K10" i="1"/>
  <c r="K9" i="1"/>
  <c r="L9" i="1" s="1"/>
  <c r="O6" i="1"/>
  <c r="G6" i="1"/>
  <c r="G7" i="1" s="1"/>
  <c r="G1" i="1"/>
  <c r="L17" i="1" l="1"/>
  <c r="L19" i="1"/>
  <c r="E13" i="1" s="1"/>
  <c r="L30" i="1"/>
  <c r="G2" i="1" s="1"/>
  <c r="G4" i="1" s="1"/>
  <c r="G8" i="1"/>
  <c r="G10" i="1" s="1"/>
  <c r="K30" i="1"/>
  <c r="L32" i="1" l="1"/>
  <c r="F13" i="1" s="1"/>
  <c r="G5" i="1"/>
  <c r="G9" i="1"/>
  <c r="G11" i="1"/>
  <c r="G12" i="1" s="1"/>
  <c r="F9" i="1" s="1"/>
</calcChain>
</file>

<file path=xl/sharedStrings.xml><?xml version="1.0" encoding="utf-8"?>
<sst xmlns="http://schemas.openxmlformats.org/spreadsheetml/2006/main" count="73" uniqueCount="73">
  <si>
    <t>GPA CALCULATOR</t>
  </si>
  <si>
    <t>WCUPA WITHDRAW CALC</t>
  </si>
  <si>
    <t>TOTAL CREDITS W/F GRADES</t>
  </si>
  <si>
    <t>TOTAL CREDITS PASSED</t>
  </si>
  <si>
    <t>PLEASE ENTER CURRENT GPA INFO FROM YOUR TRANSCRIPT/MY.WCUPA</t>
  </si>
  <si>
    <t>ENTER ENROLLED CREDIT HOURS FOR THE UNEARNED (CURRENTLY ENROLLED) TERM</t>
  </si>
  <si>
    <t>CUM. GPA</t>
  </si>
  <si>
    <t>TOTAL GRADE POINTS</t>
  </si>
  <si>
    <t>UNEARNED (ENROLLED) CREDITS</t>
  </si>
  <si>
    <t>MIN. TERM GPA FOR 2.0 CGPA</t>
  </si>
  <si>
    <t>COURSES</t>
  </si>
  <si>
    <t>CREDIT HOURS</t>
  </si>
  <si>
    <t>LETTER GRADE</t>
  </si>
  <si>
    <t>GRADE VALUE</t>
  </si>
  <si>
    <t>TERM GRADE POINTS</t>
  </si>
  <si>
    <t>%PASS</t>
  </si>
  <si>
    <t>ABOUT WITHDRAW CALC</t>
  </si>
  <si>
    <t>CLASS 1</t>
  </si>
  <si>
    <t>CLASS 2</t>
  </si>
  <si>
    <t>WCUPA GRADE SCALE</t>
  </si>
  <si>
    <t>PROJECTED TERM GPA</t>
  </si>
  <si>
    <t>PROJECTED CGPA</t>
  </si>
  <si>
    <t>CLASS 3</t>
  </si>
  <si>
    <t>LETTER GRADE</t>
  </si>
  <si>
    <t>GRADE VALUE</t>
  </si>
  <si>
    <t>CLASS 4</t>
  </si>
  <si>
    <t>A</t>
  </si>
  <si>
    <t>CLASS 5</t>
  </si>
  <si>
    <t>A-</t>
  </si>
  <si>
    <t>CLASS 6</t>
  </si>
  <si>
    <t>B+</t>
  </si>
  <si>
    <t>DISCLAIMER</t>
  </si>
  <si>
    <t>CLASS 7</t>
  </si>
  <si>
    <t>B</t>
  </si>
  <si>
    <t>CLASS 8</t>
  </si>
  <si>
    <t>B-</t>
  </si>
  <si>
    <t>C+</t>
  </si>
  <si>
    <t>C</t>
  </si>
  <si>
    <t>(PROJECTED) TERM GPA</t>
  </si>
  <si>
    <t>http://www.wcupa.edu/_services/fin_aid/</t>
  </si>
  <si>
    <t>C-</t>
  </si>
  <si>
    <t>D+</t>
  </si>
  <si>
    <t>CLASSES REPEATING (IN THE PROJECTED TERM)</t>
  </si>
  <si>
    <t>D</t>
  </si>
  <si>
    <t>D-</t>
  </si>
  <si>
    <t>CREDIT HOURS</t>
  </si>
  <si>
    <t>LETTER GRADE</t>
  </si>
  <si>
    <t>GRADE VALUE</t>
  </si>
  <si>
    <t>TOTAL GRADE POINTS</t>
  </si>
  <si>
    <t>F</t>
  </si>
  <si>
    <t>REPEATING CLASSES</t>
  </si>
  <si>
    <t>P</t>
  </si>
  <si>
    <t>-</t>
  </si>
  <si>
    <t>IF (1) OR MORE CLASSES ARE BEING REPEATED IN THE PROJECTED TERM, ENTER THE CREDIT HOURS AND ORIGINAL GRADE FOR THE CLASS(ES) BEING REPEATED.</t>
  </si>
  <si>
    <t>CLASS 1</t>
  </si>
  <si>
    <t>CLASS 2</t>
  </si>
  <si>
    <t>GPA CALC 3.0</t>
  </si>
  <si>
    <t>CLASS 3</t>
  </si>
  <si>
    <t>FOR THE</t>
  </si>
  <si>
    <t>CLASS 4</t>
  </si>
  <si>
    <t>LEARNING ASSISTANCE &amp;</t>
  </si>
  <si>
    <t>CLASS 5</t>
  </si>
  <si>
    <t>RESOURCE CENTER</t>
  </si>
  <si>
    <t>WEST CHESTER UNIVERSITY</t>
  </si>
  <si>
    <t>BY JOSEPH MIGNONE</t>
  </si>
  <si>
    <t>ADJUSTED CGPA (ADJUSTED FOR REPEATED CLASSES)</t>
  </si>
  <si>
    <t xml:space="preserve">GPA CALC ver. 3.0 by J Mignone is licensed under a Creative Commons Attribution-Share-Alike 4.0 International License.
</t>
  </si>
  <si>
    <t>→</t>
  </si>
  <si>
    <t>http://www.wcupa.edu/ussss/larc/</t>
  </si>
  <si>
    <t>CURRENT TERM INFORMATION</t>
  </si>
  <si>
    <t>THIS GPA CALCULATOR IS FOR INFORMATION ONLY. THE REGISTRAR'S  OFFICE OF WCU IS THE ONLY OFFICIAL ENTITY WHICH MAY VERIFY AND CERTIFY GRADE POINT AVERAGES FOR DEGREE COMPLETION AND PROGRAM REQUIREMENTS. PROJECTIONS BY THIS CALCULATOR ARE NOT PREDICTIONS OR DEFINITE OUTCOMES. ACCURACY IS NOT GUARANTEED.</t>
  </si>
  <si>
    <t>STUDENTS MUST MAINTAIN SATISFACTORY ACADEMIC PROGRESS TO RECEIVE FINANCIAL AID. STUDENTS MUST SUCCESSFULLY  COMPLETE 67% OF THE TOTAL CUMULATIVE ATTEMPTED CREDITS (THIS INCLUDES TRANSFER CREDITS). ADDITIONALLY, STUDENTS MUST MAINTAIN A 2.00 CGPA. THE GPA AND WITHDRAW CALCULATOR ARE NOT EXACT MEASUREMENTS. IF YOU HAVE ANY QUESTIONS, OR CONCERNS, PLEASE CONTACT THE FINANCIAL AID OFFICE. FOR MORE INFORMATION, VISIT:</t>
  </si>
  <si>
    <t>(ENTER THE EXPECTED GRADE FOR EACH CLASS)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</si>
</sst>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3" x14ac:knownFonts="1">
    <font>
      <sz val="10"/>
      <name val="Arial"/>
    </font>
    <font>
      <sz val="10"/>
      <color rgb="FFB7B7B7"/>
      <name val="Arial"/>
    </font>
    <font>
      <sz val="10"/>
      <color rgb="FFEFEFEF"/>
      <name val="Arial"/>
    </font>
    <font>
      <sz val="10"/>
      <name val="Arial"/>
    </font>
    <font>
      <b/>
      <sz val="14"/>
      <color rgb="FFFFFFFF"/>
      <name val="Arial"/>
    </font>
    <font>
      <b/>
      <sz val="10"/>
      <color rgb="FFFFFFFF"/>
      <name val="Arial"/>
    </font>
    <font>
      <b/>
      <sz val="8"/>
      <color rgb="FFFFFFFF"/>
      <name val="Arial"/>
    </font>
    <font>
      <b/>
      <sz val="8"/>
      <name val="Arial"/>
    </font>
    <font>
      <b/>
      <sz val="10"/>
      <color rgb="FF000000"/>
      <name val="Arial"/>
    </font>
    <font>
      <b/>
      <i/>
      <sz val="10"/>
      <name val="Arial"/>
    </font>
    <font>
      <sz val="10"/>
      <color rgb="FFFFFFFF"/>
      <name val="Arial"/>
    </font>
    <font>
      <b/>
      <i/>
      <sz val="8"/>
      <color rgb="FFFFFFFF"/>
      <name val="Arial"/>
    </font>
    <font>
      <i/>
      <sz val="10"/>
      <color rgb="FFFFFFFF"/>
      <name val="Arial"/>
    </font>
    <font>
      <b/>
      <sz val="10"/>
      <name val="Arial"/>
    </font>
    <font>
      <sz val="6"/>
      <name val="Arial"/>
    </font>
    <font>
      <b/>
      <sz val="9"/>
      <name val="Arial"/>
    </font>
    <font>
      <b/>
      <i/>
      <sz val="10"/>
      <name val="Arial"/>
    </font>
    <font>
      <i/>
      <sz val="10"/>
      <color rgb="FFFFFFFF"/>
      <name val="Arial"/>
    </font>
    <font>
      <u/>
      <sz val="10"/>
      <color theme="10"/>
      <name val="Arial"/>
    </font>
    <font>
      <b/>
      <sz val="8"/>
      <name val="Arial"/>
      <family val="2"/>
    </font>
    <font>
      <sz val="8"/>
      <name val="Arial"/>
      <family val="2"/>
    </font>
    <font>
      <sz val="10"/>
      <name val="Arial"/>
      <family val="2"/>
    </font>
    <font>
      <sz val="7.5"/>
      <name val="Arial"/>
      <family val="2"/>
    </font>
    <font>
      <sz val="8"/>
      <color rgb="FF000000"/>
      <name val="Arial"/>
      <family val="2"/>
    </font>
    <font>
      <sz val="8"/>
      <color rgb="FFFFFFFF"/>
      <name val="Arial"/>
      <family val="2"/>
    </font>
    <font>
      <u/>
      <sz val="8"/>
      <color rgb="FFFFFFFF"/>
      <name val="Arial"/>
      <family val="2"/>
    </font>
    <font>
      <b/>
      <sz val="10"/>
      <color rgb="FFFFFFFF"/>
      <name val="Arial"/>
      <family val="2"/>
    </font>
    <font>
      <b/>
      <sz val="11"/>
      <name val="Arial"/>
      <family val="2"/>
    </font>
    <font>
      <sz val="11"/>
      <name val="Arial"/>
      <family val="2"/>
    </font>
    <font>
      <b/>
      <sz val="28"/>
      <color rgb="FFFFFFFF"/>
      <name val="Arial"/>
      <family val="2"/>
    </font>
    <font>
      <sz val="8"/>
      <color rgb="FF7030A0"/>
      <name val="Arial"/>
      <family val="2"/>
    </font>
    <font>
      <b/>
      <sz val="10"/>
      <color rgb="FF7030A0"/>
      <name val="Arial"/>
      <family val="2"/>
    </font>
    <font>
      <u/>
      <sz val="8"/>
      <color rgb="FF7030A0"/>
      <name val="Arial"/>
      <family val="2"/>
    </font>
  </fonts>
  <fills count="9">
    <fill>
      <patternFill patternType="none"/>
    </fill>
    <fill>
      <patternFill patternType="gray125"/>
    </fill>
    <fill>
      <patternFill patternType="solid">
        <fgColor rgb="FFEFEFEF"/>
        <bgColor rgb="FFEFEFEF"/>
      </patternFill>
    </fill>
    <fill>
      <patternFill patternType="solid">
        <fgColor rgb="FF674EA7"/>
        <bgColor rgb="FF674EA7"/>
      </patternFill>
    </fill>
    <fill>
      <patternFill patternType="solid">
        <fgColor rgb="FF000000"/>
        <bgColor rgb="FF000000"/>
      </patternFill>
    </fill>
    <fill>
      <patternFill patternType="solid">
        <fgColor rgb="FFB7B7B7"/>
        <bgColor rgb="FFB7B7B7"/>
      </patternFill>
    </fill>
    <fill>
      <patternFill patternType="solid">
        <fgColor rgb="FFD9D9D9"/>
        <bgColor rgb="FFD9D9D9"/>
      </patternFill>
    </fill>
    <fill>
      <patternFill patternType="solid">
        <fgColor rgb="FFFFFFFF"/>
        <bgColor rgb="FFFFFFFF"/>
      </patternFill>
    </fill>
    <fill>
      <patternFill patternType="solid">
        <fgColor theme="0" tint="-0.249977111117893"/>
        <bgColor indexed="64"/>
      </patternFill>
    </fill>
  </fills>
  <borders count="2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rgb="FF000000"/>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108">
    <xf numFmtId="0" fontId="0" fillId="0" borderId="0" xfId="0"/>
    <xf numFmtId="0" fontId="1" fillId="2" borderId="1" xfId="0" applyFont="1" applyFill="1" applyBorder="1" applyAlignment="1" applyProtection="1">
      <alignment vertical="center"/>
      <protection hidden="1"/>
    </xf>
    <xf numFmtId="0" fontId="2" fillId="2" borderId="1" xfId="0" applyFont="1" applyFill="1" applyBorder="1" applyAlignment="1" applyProtection="1">
      <alignment vertical="center"/>
      <protection hidden="1"/>
    </xf>
    <xf numFmtId="0" fontId="3" fillId="2" borderId="1" xfId="0" applyFont="1" applyFill="1" applyBorder="1" applyAlignment="1" applyProtection="1">
      <alignment vertical="center"/>
      <protection hidden="1"/>
    </xf>
    <xf numFmtId="2" fontId="2" fillId="2" borderId="1" xfId="0" applyNumberFormat="1" applyFont="1" applyFill="1" applyBorder="1" applyAlignment="1" applyProtection="1">
      <alignment vertical="center"/>
      <protection hidden="1"/>
    </xf>
    <xf numFmtId="164" fontId="2" fillId="2" borderId="1" xfId="0" applyNumberFormat="1" applyFont="1" applyFill="1" applyBorder="1" applyAlignment="1" applyProtection="1">
      <alignment vertical="center"/>
      <protection hidden="1"/>
    </xf>
    <xf numFmtId="0" fontId="3" fillId="4" borderId="5" xfId="0" applyFont="1" applyFill="1" applyBorder="1" applyAlignment="1" applyProtection="1">
      <alignment vertical="center"/>
      <protection hidden="1"/>
    </xf>
    <xf numFmtId="0" fontId="3" fillId="2" borderId="1" xfId="0" applyFont="1" applyFill="1" applyBorder="1" applyAlignment="1" applyProtection="1">
      <alignment horizontal="center" vertical="center" wrapText="1"/>
      <protection hidden="1"/>
    </xf>
    <xf numFmtId="0" fontId="3" fillId="4" borderId="5"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wrapText="1"/>
      <protection hidden="1"/>
    </xf>
    <xf numFmtId="0" fontId="5" fillId="4" borderId="5" xfId="0" applyFont="1" applyFill="1" applyBorder="1" applyAlignment="1" applyProtection="1">
      <alignment horizontal="center" vertical="center"/>
      <protection hidden="1"/>
    </xf>
    <xf numFmtId="10" fontId="3" fillId="0" borderId="5" xfId="0" applyNumberFormat="1" applyFont="1" applyBorder="1" applyAlignment="1" applyProtection="1">
      <alignment horizontal="center" vertical="center"/>
      <protection hidden="1"/>
    </xf>
    <xf numFmtId="164" fontId="3" fillId="0" borderId="5" xfId="0" applyNumberFormat="1" applyFont="1" applyBorder="1" applyAlignment="1" applyProtection="1">
      <alignment horizontal="center" vertical="center"/>
      <protection hidden="1"/>
    </xf>
    <xf numFmtId="0" fontId="3" fillId="4" borderId="5" xfId="0" applyFont="1" applyFill="1" applyBorder="1" applyAlignment="1" applyProtection="1">
      <alignment horizontal="center" vertical="center"/>
      <protection hidden="1"/>
    </xf>
    <xf numFmtId="0" fontId="3" fillId="5" borderId="4" xfId="0" applyFont="1" applyFill="1" applyBorder="1" applyAlignment="1" applyProtection="1">
      <alignment horizontal="center" vertical="center"/>
      <protection hidden="1"/>
    </xf>
    <xf numFmtId="2" fontId="3" fillId="6" borderId="4" xfId="0" applyNumberFormat="1" applyFont="1" applyFill="1" applyBorder="1" applyAlignment="1" applyProtection="1">
      <alignment horizontal="right" vertical="center"/>
      <protection hidden="1"/>
    </xf>
    <xf numFmtId="2" fontId="3" fillId="6" borderId="4" xfId="0" applyNumberFormat="1" applyFont="1" applyFill="1" applyBorder="1" applyAlignment="1" applyProtection="1">
      <alignment vertical="center"/>
      <protection hidden="1"/>
    </xf>
    <xf numFmtId="0" fontId="3" fillId="5" borderId="2" xfId="0" applyFont="1" applyFill="1" applyBorder="1" applyAlignment="1" applyProtection="1">
      <alignment horizontal="center" vertical="center"/>
      <protection hidden="1"/>
    </xf>
    <xf numFmtId="2" fontId="3" fillId="6" borderId="2" xfId="0" applyNumberFormat="1" applyFont="1" applyFill="1" applyBorder="1" applyAlignment="1" applyProtection="1">
      <alignment horizontal="right" vertical="center"/>
      <protection hidden="1"/>
    </xf>
    <xf numFmtId="2" fontId="3" fillId="6" borderId="2" xfId="0" applyNumberFormat="1" applyFont="1" applyFill="1" applyBorder="1" applyAlignment="1" applyProtection="1">
      <alignment vertical="center"/>
      <protection hidden="1"/>
    </xf>
    <xf numFmtId="0" fontId="6" fillId="4" borderId="5" xfId="0" applyFont="1" applyFill="1" applyBorder="1" applyAlignment="1" applyProtection="1">
      <alignment horizontal="center" vertical="center"/>
      <protection hidden="1"/>
    </xf>
    <xf numFmtId="0" fontId="21" fillId="8" borderId="5" xfId="0" applyFont="1" applyFill="1" applyBorder="1" applyAlignment="1" applyProtection="1">
      <alignment horizontal="center" vertical="center"/>
      <protection hidden="1"/>
    </xf>
    <xf numFmtId="2" fontId="21" fillId="8" borderId="5" xfId="0" applyNumberFormat="1" applyFont="1" applyFill="1" applyBorder="1" applyAlignment="1" applyProtection="1">
      <alignment horizontal="center" vertical="center"/>
      <protection hidden="1"/>
    </xf>
    <xf numFmtId="0" fontId="3" fillId="5" borderId="3" xfId="0" applyFont="1" applyFill="1" applyBorder="1" applyAlignment="1" applyProtection="1">
      <alignment horizontal="center" vertical="center"/>
      <protection hidden="1"/>
    </xf>
    <xf numFmtId="2" fontId="3" fillId="6" borderId="3" xfId="0" applyNumberFormat="1" applyFont="1" applyFill="1" applyBorder="1" applyAlignment="1" applyProtection="1">
      <alignment vertical="center"/>
      <protection hidden="1"/>
    </xf>
    <xf numFmtId="0" fontId="3" fillId="4" borderId="2" xfId="0" applyFont="1" applyFill="1" applyBorder="1" applyAlignment="1" applyProtection="1">
      <alignment vertical="center"/>
      <protection hidden="1"/>
    </xf>
    <xf numFmtId="0" fontId="3" fillId="4" borderId="22" xfId="0" applyFont="1" applyFill="1" applyBorder="1" applyAlignment="1" applyProtection="1">
      <alignment vertical="center"/>
      <protection hidden="1"/>
    </xf>
    <xf numFmtId="0" fontId="3" fillId="4" borderId="3" xfId="0" applyFont="1" applyFill="1" applyBorder="1" applyAlignment="1" applyProtection="1">
      <alignment vertical="center"/>
      <protection hidden="1"/>
    </xf>
    <xf numFmtId="0" fontId="3" fillId="4" borderId="25" xfId="0" applyFont="1" applyFill="1" applyBorder="1" applyAlignment="1" applyProtection="1">
      <alignment vertical="center"/>
      <protection hidden="1"/>
    </xf>
    <xf numFmtId="0" fontId="10" fillId="4" borderId="5" xfId="0" applyFont="1" applyFill="1" applyBorder="1" applyAlignment="1" applyProtection="1">
      <alignment vertical="center"/>
      <protection hidden="1"/>
    </xf>
    <xf numFmtId="0" fontId="10" fillId="4" borderId="24" xfId="0" applyFont="1" applyFill="1" applyBorder="1" applyAlignment="1" applyProtection="1">
      <alignment vertical="center"/>
      <protection hidden="1"/>
    </xf>
    <xf numFmtId="164" fontId="12" fillId="4" borderId="5" xfId="0" applyNumberFormat="1" applyFont="1" applyFill="1" applyBorder="1" applyAlignment="1" applyProtection="1">
      <alignment vertical="center"/>
      <protection hidden="1"/>
    </xf>
    <xf numFmtId="0" fontId="13" fillId="7" borderId="6" xfId="0" applyFont="1" applyFill="1" applyBorder="1" applyAlignment="1" applyProtection="1">
      <alignment vertical="center"/>
      <protection hidden="1"/>
    </xf>
    <xf numFmtId="0" fontId="0" fillId="0" borderId="7" xfId="0" applyBorder="1" applyAlignment="1" applyProtection="1">
      <protection hidden="1"/>
    </xf>
    <xf numFmtId="0" fontId="14" fillId="7" borderId="8" xfId="0" applyFont="1" applyFill="1" applyBorder="1" applyAlignment="1" applyProtection="1">
      <protection hidden="1"/>
    </xf>
    <xf numFmtId="0" fontId="0" fillId="0" borderId="9" xfId="0" applyBorder="1" applyAlignment="1" applyProtection="1">
      <protection hidden="1"/>
    </xf>
    <xf numFmtId="0" fontId="15" fillId="7" borderId="8" xfId="0" applyFont="1" applyFill="1" applyBorder="1" applyAlignment="1" applyProtection="1">
      <alignment vertical="top"/>
      <protection hidden="1"/>
    </xf>
    <xf numFmtId="0" fontId="3" fillId="5" borderId="4" xfId="0" applyFont="1" applyFill="1" applyBorder="1" applyAlignment="1" applyProtection="1">
      <alignment vertical="center"/>
      <protection hidden="1"/>
    </xf>
    <xf numFmtId="0" fontId="0" fillId="0" borderId="8" xfId="0" applyBorder="1" applyProtection="1">
      <protection hidden="1"/>
    </xf>
    <xf numFmtId="0" fontId="0" fillId="0" borderId="9" xfId="0" applyBorder="1" applyProtection="1">
      <protection hidden="1"/>
    </xf>
    <xf numFmtId="0" fontId="3" fillId="5" borderId="2" xfId="0" applyFont="1" applyFill="1" applyBorder="1" applyAlignment="1" applyProtection="1">
      <alignment vertical="center"/>
      <protection hidden="1"/>
    </xf>
    <xf numFmtId="0" fontId="3" fillId="5" borderId="3" xfId="0" applyFont="1" applyFill="1" applyBorder="1" applyAlignment="1" applyProtection="1">
      <alignment vertical="center"/>
      <protection hidden="1"/>
    </xf>
    <xf numFmtId="2" fontId="3" fillId="6" borderId="3" xfId="0" applyNumberFormat="1" applyFont="1" applyFill="1" applyBorder="1" applyAlignment="1" applyProtection="1">
      <alignment horizontal="right" vertical="center"/>
      <protection hidden="1"/>
    </xf>
    <xf numFmtId="0" fontId="3" fillId="4" borderId="15" xfId="0" applyFont="1" applyFill="1" applyBorder="1" applyAlignment="1" applyProtection="1">
      <alignment vertical="center"/>
      <protection hidden="1"/>
    </xf>
    <xf numFmtId="2" fontId="3" fillId="4" borderId="16" xfId="0" applyNumberFormat="1" applyFont="1" applyFill="1" applyBorder="1" applyAlignment="1" applyProtection="1">
      <alignment vertical="center"/>
      <protection hidden="1"/>
    </xf>
    <xf numFmtId="2" fontId="3" fillId="4" borderId="13" xfId="0" applyNumberFormat="1" applyFont="1" applyFill="1" applyBorder="1" applyAlignment="1" applyProtection="1">
      <alignment vertical="center"/>
      <protection hidden="1"/>
    </xf>
    <xf numFmtId="0" fontId="3" fillId="4" borderId="17" xfId="0" applyFont="1" applyFill="1" applyBorder="1" applyAlignment="1" applyProtection="1">
      <alignment vertical="center"/>
      <protection hidden="1"/>
    </xf>
    <xf numFmtId="0" fontId="3" fillId="4" borderId="13" xfId="0" applyFont="1" applyFill="1" applyBorder="1" applyAlignment="1" applyProtection="1">
      <alignment vertical="center"/>
      <protection hidden="1"/>
    </xf>
    <xf numFmtId="164" fontId="17" fillId="4" borderId="13" xfId="0" applyNumberFormat="1" applyFont="1" applyFill="1" applyBorder="1" applyAlignment="1" applyProtection="1">
      <alignment vertical="center"/>
      <protection hidden="1"/>
    </xf>
    <xf numFmtId="164" fontId="3" fillId="0" borderId="5" xfId="0" applyNumberFormat="1" applyFont="1" applyBorder="1" applyAlignment="1" applyProtection="1">
      <alignment horizontal="center" vertical="center"/>
      <protection locked="0" hidden="1"/>
    </xf>
    <xf numFmtId="0" fontId="3" fillId="0" borderId="4" xfId="0" applyFont="1" applyBorder="1" applyAlignment="1" applyProtection="1">
      <alignment horizontal="center" vertical="center"/>
      <protection locked="0" hidden="1"/>
    </xf>
    <xf numFmtId="0" fontId="3" fillId="0" borderId="2" xfId="0" applyFont="1" applyBorder="1" applyAlignment="1" applyProtection="1">
      <alignment horizontal="center" vertical="center"/>
      <protection locked="0" hidden="1"/>
    </xf>
    <xf numFmtId="0" fontId="3" fillId="0" borderId="4" xfId="0" applyFont="1" applyBorder="1" applyAlignment="1" applyProtection="1">
      <alignment vertical="center"/>
      <protection locked="0" hidden="1"/>
    </xf>
    <xf numFmtId="0" fontId="3" fillId="0" borderId="2" xfId="0" applyFont="1" applyBorder="1" applyAlignment="1" applyProtection="1">
      <alignment vertical="center"/>
      <protection locked="0" hidden="1"/>
    </xf>
    <xf numFmtId="0" fontId="3" fillId="0" borderId="3" xfId="0" applyFont="1" applyBorder="1" applyAlignment="1" applyProtection="1">
      <alignment horizontal="center" vertical="center"/>
      <protection locked="0" hidden="1"/>
    </xf>
    <xf numFmtId="0" fontId="3" fillId="0" borderId="3" xfId="0" applyFont="1" applyBorder="1" applyAlignment="1" applyProtection="1">
      <alignment vertical="center"/>
      <protection locked="0" hidden="1"/>
    </xf>
    <xf numFmtId="0" fontId="3" fillId="0" borderId="5" xfId="0" applyFont="1" applyBorder="1" applyAlignment="1" applyProtection="1">
      <alignment horizontal="center" vertical="center"/>
      <protection locked="0" hidden="1"/>
    </xf>
    <xf numFmtId="0" fontId="6" fillId="4" borderId="5" xfId="0" applyFont="1" applyFill="1" applyBorder="1" applyAlignment="1" applyProtection="1">
      <alignment horizontal="center" vertical="center" wrapText="1"/>
      <protection hidden="1"/>
    </xf>
    <xf numFmtId="0" fontId="0" fillId="0" borderId="5" xfId="0" applyBorder="1" applyProtection="1">
      <protection hidden="1"/>
    </xf>
    <xf numFmtId="0" fontId="5" fillId="3" borderId="5" xfId="0" applyFont="1" applyFill="1" applyBorder="1" applyAlignment="1" applyProtection="1">
      <alignment horizontal="center" vertical="center"/>
      <protection hidden="1"/>
    </xf>
    <xf numFmtId="0" fontId="5" fillId="4" borderId="5" xfId="0" applyFont="1" applyFill="1" applyBorder="1" applyAlignment="1" applyProtection="1">
      <alignment horizontal="center" vertical="center" wrapText="1"/>
      <protection hidden="1"/>
    </xf>
    <xf numFmtId="0" fontId="9" fillId="5" borderId="5"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0" fillId="0" borderId="1" xfId="0" applyBorder="1" applyProtection="1">
      <protection hidden="1"/>
    </xf>
    <xf numFmtId="0" fontId="23" fillId="7" borderId="21" xfId="0" applyFont="1" applyFill="1" applyBorder="1" applyAlignment="1" applyProtection="1">
      <alignment horizontal="center" vertical="center" wrapText="1"/>
      <protection hidden="1"/>
    </xf>
    <xf numFmtId="0" fontId="20" fillId="0" borderId="9" xfId="0" applyFont="1" applyBorder="1" applyAlignment="1" applyProtection="1">
      <alignment vertical="center"/>
      <protection hidden="1"/>
    </xf>
    <xf numFmtId="0" fontId="20" fillId="0" borderId="8" xfId="0" applyFont="1" applyBorder="1" applyAlignment="1" applyProtection="1">
      <alignment vertical="center"/>
      <protection hidden="1"/>
    </xf>
    <xf numFmtId="0" fontId="20" fillId="0" borderId="10" xfId="0" applyFont="1" applyBorder="1" applyAlignment="1" applyProtection="1">
      <alignment vertical="center"/>
      <protection hidden="1"/>
    </xf>
    <xf numFmtId="0" fontId="20" fillId="0" borderId="11" xfId="0" applyFont="1" applyBorder="1" applyAlignment="1" applyProtection="1">
      <alignment vertical="center"/>
      <protection hidden="1"/>
    </xf>
    <xf numFmtId="0" fontId="8" fillId="7" borderId="20" xfId="0" applyFont="1" applyFill="1" applyBorder="1" applyAlignment="1" applyProtection="1">
      <alignment horizontal="center" vertical="center" wrapText="1"/>
      <protection hidden="1"/>
    </xf>
    <xf numFmtId="0" fontId="0" fillId="0" borderId="7" xfId="0" applyBorder="1" applyProtection="1">
      <protection hidden="1"/>
    </xf>
    <xf numFmtId="0" fontId="19" fillId="5" borderId="5" xfId="0" applyFont="1" applyFill="1" applyBorder="1" applyAlignment="1" applyProtection="1">
      <alignment horizontal="center" vertical="center"/>
      <protection hidden="1"/>
    </xf>
    <xf numFmtId="0" fontId="19" fillId="0" borderId="5" xfId="0" applyFont="1" applyBorder="1" applyAlignment="1" applyProtection="1">
      <alignment horizontal="center"/>
      <protection hidden="1"/>
    </xf>
    <xf numFmtId="0" fontId="7" fillId="5" borderId="5" xfId="0" applyFont="1" applyFill="1" applyBorder="1" applyAlignment="1" applyProtection="1">
      <alignment horizontal="center" vertical="center" wrapText="1"/>
      <protection hidden="1"/>
    </xf>
    <xf numFmtId="0" fontId="5" fillId="3" borderId="5" xfId="0" applyFont="1" applyFill="1" applyBorder="1" applyAlignment="1" applyProtection="1">
      <alignment horizontal="center" vertical="center" wrapText="1"/>
      <protection hidden="1"/>
    </xf>
    <xf numFmtId="0" fontId="29" fillId="4" borderId="5" xfId="0" applyFont="1" applyFill="1" applyBorder="1" applyAlignment="1" applyProtection="1">
      <alignment horizontal="center" wrapText="1"/>
      <protection hidden="1"/>
    </xf>
    <xf numFmtId="0" fontId="26" fillId="3" borderId="5" xfId="0" applyFont="1" applyFill="1" applyBorder="1" applyAlignment="1" applyProtection="1">
      <alignment horizontal="center" vertical="center" wrapText="1"/>
      <protection hidden="1"/>
    </xf>
    <xf numFmtId="0" fontId="21" fillId="0" borderId="5" xfId="0" applyFont="1" applyBorder="1" applyProtection="1">
      <protection hidden="1"/>
    </xf>
    <xf numFmtId="0" fontId="4" fillId="3" borderId="5" xfId="0" applyFont="1" applyFill="1" applyBorder="1" applyAlignment="1" applyProtection="1">
      <alignment horizontal="center" vertical="center"/>
      <protection hidden="1"/>
    </xf>
    <xf numFmtId="0" fontId="11" fillId="4" borderId="26" xfId="0" applyFont="1" applyFill="1" applyBorder="1" applyAlignment="1" applyProtection="1">
      <alignment horizontal="right" vertical="center"/>
      <protection hidden="1"/>
    </xf>
    <xf numFmtId="0" fontId="0" fillId="0" borderId="23" xfId="0" applyBorder="1" applyProtection="1">
      <protection hidden="1"/>
    </xf>
    <xf numFmtId="0" fontId="25" fillId="4" borderId="5" xfId="0" applyFont="1" applyFill="1" applyBorder="1" applyAlignment="1" applyProtection="1">
      <alignment horizontal="center" vertical="center"/>
      <protection hidden="1"/>
    </xf>
    <xf numFmtId="0" fontId="20" fillId="0" borderId="5" xfId="0" applyFont="1" applyBorder="1" applyProtection="1">
      <protection hidden="1"/>
    </xf>
    <xf numFmtId="0" fontId="24" fillId="4" borderId="5" xfId="0" applyFont="1" applyFill="1" applyBorder="1" applyAlignment="1" applyProtection="1">
      <alignment horizontal="center" vertical="center" wrapText="1"/>
      <protection hidden="1"/>
    </xf>
    <xf numFmtId="0" fontId="10" fillId="4" borderId="5" xfId="0" applyFont="1" applyFill="1" applyBorder="1" applyAlignment="1" applyProtection="1">
      <alignment vertical="center"/>
      <protection hidden="1"/>
    </xf>
    <xf numFmtId="0" fontId="27" fillId="7" borderId="12" xfId="0" applyFont="1" applyFill="1" applyBorder="1" applyAlignment="1" applyProtection="1">
      <alignment horizontal="center" vertical="center"/>
      <protection hidden="1"/>
    </xf>
    <xf numFmtId="0" fontId="28" fillId="0" borderId="9" xfId="0" applyFont="1" applyBorder="1" applyProtection="1">
      <protection hidden="1"/>
    </xf>
    <xf numFmtId="0" fontId="20" fillId="0" borderId="6" xfId="0" applyFont="1" applyBorder="1" applyAlignment="1" applyProtection="1">
      <alignment horizontal="center" wrapText="1"/>
      <protection hidden="1"/>
    </xf>
    <xf numFmtId="0" fontId="20" fillId="0" borderId="7" xfId="0" applyFont="1" applyBorder="1" applyAlignment="1" applyProtection="1">
      <alignment horizontal="center" wrapText="1"/>
      <protection hidden="1"/>
    </xf>
    <xf numFmtId="0" fontId="20" fillId="0" borderId="8" xfId="0" applyFont="1" applyBorder="1" applyAlignment="1" applyProtection="1">
      <alignment horizontal="center" wrapText="1"/>
      <protection hidden="1"/>
    </xf>
    <xf numFmtId="0" fontId="20" fillId="0" borderId="9" xfId="0" applyFont="1" applyBorder="1" applyAlignment="1" applyProtection="1">
      <alignment horizontal="center" wrapText="1"/>
      <protection hidden="1"/>
    </xf>
    <xf numFmtId="0" fontId="20" fillId="0" borderId="10" xfId="0" applyFont="1" applyBorder="1" applyAlignment="1" applyProtection="1">
      <alignment horizontal="center" wrapText="1"/>
      <protection hidden="1"/>
    </xf>
    <xf numFmtId="0" fontId="20" fillId="0" borderId="11" xfId="0" applyFont="1" applyBorder="1" applyAlignment="1" applyProtection="1">
      <alignment horizontal="center" wrapText="1"/>
      <protection hidden="1"/>
    </xf>
    <xf numFmtId="0" fontId="27" fillId="7" borderId="12" xfId="0" applyFont="1" applyFill="1" applyBorder="1" applyAlignment="1" applyProtection="1">
      <alignment horizontal="center" vertical="top"/>
      <protection hidden="1"/>
    </xf>
    <xf numFmtId="0" fontId="32" fillId="7" borderId="10" xfId="1" applyFont="1" applyFill="1" applyBorder="1" applyAlignment="1" applyProtection="1">
      <alignment horizontal="center" vertical="center"/>
      <protection hidden="1"/>
    </xf>
    <xf numFmtId="0" fontId="30" fillId="7" borderId="11" xfId="0" applyFont="1" applyFill="1" applyBorder="1" applyAlignment="1" applyProtection="1">
      <alignment horizontal="center" vertical="center"/>
      <protection hidden="1"/>
    </xf>
    <xf numFmtId="0" fontId="31" fillId="7" borderId="8" xfId="0" applyFont="1" applyFill="1" applyBorder="1" applyAlignment="1" applyProtection="1">
      <alignment horizontal="center" vertical="center"/>
      <protection hidden="1"/>
    </xf>
    <xf numFmtId="0" fontId="31" fillId="7" borderId="9" xfId="0" applyFont="1" applyFill="1" applyBorder="1" applyAlignment="1" applyProtection="1">
      <alignment horizontal="center" vertical="center"/>
      <protection hidden="1"/>
    </xf>
    <xf numFmtId="0" fontId="26" fillId="4" borderId="5" xfId="0" applyFont="1" applyFill="1" applyBorder="1" applyAlignment="1" applyProtection="1">
      <alignment horizontal="center" vertical="top" wrapText="1"/>
      <protection hidden="1"/>
    </xf>
    <xf numFmtId="0" fontId="22" fillId="7" borderId="8" xfId="0" applyFont="1" applyFill="1" applyBorder="1" applyAlignment="1" applyProtection="1">
      <alignment horizontal="center" vertical="center"/>
      <protection hidden="1"/>
    </xf>
    <xf numFmtId="0" fontId="22" fillId="7" borderId="9" xfId="0" applyFont="1" applyFill="1" applyBorder="1" applyAlignment="1" applyProtection="1">
      <alignment horizontal="center" vertical="center"/>
      <protection hidden="1"/>
    </xf>
    <xf numFmtId="0" fontId="11" fillId="4" borderId="18" xfId="0" applyFont="1" applyFill="1" applyBorder="1" applyAlignment="1" applyProtection="1">
      <alignment horizontal="right" vertical="center"/>
      <protection hidden="1"/>
    </xf>
    <xf numFmtId="0" fontId="0" fillId="0" borderId="19" xfId="0" applyBorder="1" applyProtection="1">
      <protection hidden="1"/>
    </xf>
    <xf numFmtId="0" fontId="0" fillId="0" borderId="11" xfId="0" applyBorder="1" applyProtection="1">
      <protection hidden="1"/>
    </xf>
    <xf numFmtId="0" fontId="16" fillId="5" borderId="14" xfId="0" applyFont="1" applyFill="1" applyBorder="1" applyAlignment="1" applyProtection="1">
      <alignment horizontal="center" vertical="center"/>
      <protection hidden="1"/>
    </xf>
    <xf numFmtId="0" fontId="0" fillId="0" borderId="8" xfId="0" applyBorder="1" applyProtection="1">
      <protection hidden="1"/>
    </xf>
    <xf numFmtId="0" fontId="20" fillId="7" borderId="12" xfId="0" applyFont="1" applyFill="1" applyBorder="1" applyAlignment="1" applyProtection="1">
      <alignment horizontal="center"/>
      <protection hidden="1"/>
    </xf>
    <xf numFmtId="0" fontId="20" fillId="0" borderId="9" xfId="0" applyFont="1" applyBorder="1" applyProtection="1">
      <protection hidden="1"/>
    </xf>
  </cellXfs>
  <cellStyles count="2">
    <cellStyle name="Hyperlink" xfId="1" builtinId="8"/>
    <cellStyle name="Normal" xfId="0" builtinId="0"/>
  </cellStyles>
  <dxfs count="17">
    <dxf>
      <font>
        <color rgb="FF999999"/>
      </font>
      <fill>
        <patternFill patternType="solid">
          <fgColor rgb="FF999999"/>
          <bgColor rgb="FF999999"/>
        </patternFill>
      </fill>
      <border>
        <left/>
        <right/>
        <top/>
        <bottom/>
      </border>
    </dxf>
    <dxf>
      <font>
        <color rgb="FF999999"/>
      </font>
      <fill>
        <patternFill patternType="solid">
          <fgColor rgb="FF999999"/>
          <bgColor rgb="FF999999"/>
        </patternFill>
      </fill>
      <border>
        <left/>
        <right/>
        <top/>
        <bottom/>
      </border>
    </dxf>
    <dxf>
      <font>
        <color rgb="FF274E13"/>
      </font>
      <fill>
        <patternFill patternType="solid">
          <fgColor rgb="FFD9EAD3"/>
          <bgColor rgb="FFD9EAD3"/>
        </patternFill>
      </fill>
      <border>
        <left/>
        <right/>
        <top/>
        <bottom/>
      </border>
    </dxf>
    <dxf>
      <font>
        <color rgb="FF7F6000"/>
      </font>
      <fill>
        <patternFill patternType="solid">
          <fgColor rgb="FFFFF2CC"/>
          <bgColor rgb="FFFFF2CC"/>
        </patternFill>
      </fill>
      <border>
        <left/>
        <right/>
        <top/>
        <bottom/>
      </border>
    </dxf>
    <dxf>
      <font>
        <color rgb="FF783F04"/>
      </font>
      <fill>
        <patternFill patternType="solid">
          <fgColor rgb="FFF6B26B"/>
          <bgColor rgb="FFF6B26B"/>
        </patternFill>
      </fill>
      <border>
        <left/>
        <right/>
        <top/>
        <bottom/>
      </border>
    </dxf>
    <dxf>
      <font>
        <color rgb="FF660000"/>
      </font>
      <fill>
        <patternFill patternType="solid">
          <fgColor rgb="FFF4CCCC"/>
          <bgColor rgb="FFF4CCCC"/>
        </patternFill>
      </fill>
      <border>
        <left/>
        <right/>
        <top/>
        <bottom/>
      </border>
    </dxf>
    <dxf>
      <font>
        <color rgb="FF274E13"/>
      </font>
      <fill>
        <patternFill patternType="solid">
          <fgColor rgb="FFD9EAD3"/>
          <bgColor rgb="FFD9EAD3"/>
        </patternFill>
      </fill>
      <border>
        <left/>
        <right/>
        <top/>
        <bottom/>
      </border>
    </dxf>
    <dxf>
      <font>
        <color rgb="FF999999"/>
      </font>
      <fill>
        <patternFill patternType="solid">
          <fgColor rgb="FF999999"/>
          <bgColor rgb="FF999999"/>
        </patternFill>
      </fill>
      <border>
        <left/>
        <right/>
        <top/>
        <bottom/>
      </border>
    </dxf>
    <dxf>
      <font>
        <color rgb="FF999999"/>
      </font>
      <fill>
        <patternFill patternType="solid">
          <fgColor rgb="FF999999"/>
          <bgColor rgb="FF999999"/>
        </patternFill>
      </fill>
      <border>
        <left/>
        <right/>
        <top/>
        <bottom/>
      </border>
    </dxf>
    <dxf>
      <font>
        <color rgb="FF999999"/>
      </font>
      <fill>
        <patternFill patternType="solid">
          <fgColor rgb="FF999999"/>
          <bgColor rgb="FF999999"/>
        </patternFill>
      </fill>
      <border>
        <left/>
        <right/>
        <top/>
        <bottom/>
      </border>
    </dxf>
    <dxf>
      <font>
        <color rgb="FFF4CCCC"/>
      </font>
      <fill>
        <patternFill patternType="solid">
          <fgColor rgb="FF660000"/>
          <bgColor rgb="FF660000"/>
        </patternFill>
      </fill>
      <border>
        <left/>
        <right/>
        <top/>
        <bottom/>
      </border>
    </dxf>
    <dxf>
      <font>
        <color rgb="FF274E13"/>
      </font>
      <fill>
        <patternFill patternType="solid">
          <fgColor rgb="FFD9EAD3"/>
          <bgColor rgb="FFD9EAD3"/>
        </patternFill>
      </fill>
      <border>
        <left/>
        <right/>
        <top/>
        <bottom/>
      </border>
    </dxf>
    <dxf>
      <font>
        <color rgb="FF000000"/>
      </font>
      <fill>
        <patternFill patternType="solid">
          <fgColor rgb="FF000000"/>
          <bgColor rgb="FF000000"/>
        </patternFill>
      </fill>
      <border>
        <left/>
        <right/>
        <top/>
        <bottom/>
      </border>
    </dxf>
    <dxf>
      <font>
        <color rgb="FF000000"/>
      </font>
      <fill>
        <patternFill patternType="solid">
          <fgColor rgb="FF000000"/>
          <bgColor rgb="FF000000"/>
        </patternFill>
      </fill>
      <border>
        <left/>
        <right/>
        <top/>
        <bottom/>
      </border>
    </dxf>
    <dxf>
      <font>
        <color rgb="FF660000"/>
      </font>
      <fill>
        <patternFill patternType="solid">
          <fgColor rgb="FFF4CCCC"/>
          <bgColor rgb="FFF4CCCC"/>
        </patternFill>
      </fill>
      <border>
        <left/>
        <right/>
        <top/>
        <bottom/>
      </border>
    </dxf>
    <dxf>
      <font>
        <color rgb="FF274E13"/>
      </font>
      <fill>
        <patternFill patternType="solid">
          <fgColor rgb="FFD9EAD3"/>
          <bgColor rgb="FFD9EAD3"/>
        </patternFill>
      </fill>
      <border>
        <left/>
        <right/>
        <top/>
        <bottom/>
      </border>
    </dxf>
    <dxf>
      <font>
        <color rgb="FF999999"/>
      </font>
      <fill>
        <patternFill patternType="solid">
          <fgColor rgb="FF999999"/>
          <bgColor rgb="FF999999"/>
        </patternFill>
      </fill>
      <border>
        <left/>
        <right/>
        <top/>
        <bottom/>
      </border>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absoluteAnchor>
    <xdr:pos x="3533775" y="2752725"/>
    <xdr:ext cx="962025" cy="19050"/>
    <xdr:pic>
      <xdr:nvPicPr>
        <xdr:cNvPr id="2" name="image00.png" title="Drawing"/>
        <xdr:cNvPicPr preferRelativeResize="0"/>
      </xdr:nvPicPr>
      <xdr:blipFill>
        <a:blip xmlns:r="http://schemas.openxmlformats.org/officeDocument/2006/relationships" r:embed="rId1" cstate="print"/>
        <a:stretch>
          <a:fillRect/>
        </a:stretch>
      </xdr:blipFill>
      <xdr:spPr>
        <a:xfrm>
          <a:off x="0" y="0"/>
          <a:ext cx="962025" cy="19050"/>
        </a:xfrm>
        <a:prstGeom prst="rect">
          <a:avLst/>
        </a:prstGeom>
        <a:noFill/>
      </xdr:spPr>
    </xdr:pic>
    <xdr:clientData fLocksWithSheet="0"/>
  </xdr:absoluteAnchor>
  <xdr:absoluteAnchor>
    <xdr:pos x="152400" y="152400"/>
    <xdr:ext cx="857250" cy="19050"/>
    <xdr:pic>
      <xdr:nvPicPr>
        <xdr:cNvPr id="3" name="image01.png" title="Drawing"/>
        <xdr:cNvPicPr preferRelativeResize="0"/>
      </xdr:nvPicPr>
      <xdr:blipFill>
        <a:blip xmlns:r="http://schemas.openxmlformats.org/officeDocument/2006/relationships" r:embed="rId2" cstate="print"/>
        <a:stretch>
          <a:fillRect/>
        </a:stretch>
      </xdr:blipFill>
      <xdr:spPr>
        <a:xfrm>
          <a:off x="0" y="0"/>
          <a:ext cx="857250" cy="19050"/>
        </a:xfrm>
        <a:prstGeom prst="rect">
          <a:avLst/>
        </a:prstGeom>
        <a:noFill/>
      </xdr:spPr>
    </xdr:pic>
    <xdr:clientData fLocksWithSheet="0"/>
  </xdr:absoluteAnchor>
  <xdr:twoCellAnchor editAs="oneCell">
    <xdr:from>
      <xdr:col>13</xdr:col>
      <xdr:colOff>336550</xdr:colOff>
      <xdr:row>20</xdr:row>
      <xdr:rowOff>101600</xdr:rowOff>
    </xdr:from>
    <xdr:to>
      <xdr:col>14</xdr:col>
      <xdr:colOff>697637</xdr:colOff>
      <xdr:row>24</xdr:row>
      <xdr:rowOff>64293</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464800" y="4038600"/>
          <a:ext cx="1370737" cy="750093"/>
        </a:xfrm>
        <a:prstGeom prst="rect">
          <a:avLst/>
        </a:prstGeom>
      </xdr:spPr>
    </xdr:pic>
    <xdr:clientData/>
  </xdr:twoCellAnchor>
  <xdr:twoCellAnchor editAs="oneCell">
    <xdr:from>
      <xdr:col>1</xdr:col>
      <xdr:colOff>381000</xdr:colOff>
      <xdr:row>26</xdr:row>
      <xdr:rowOff>95250</xdr:rowOff>
    </xdr:from>
    <xdr:to>
      <xdr:col>2</xdr:col>
      <xdr:colOff>662261</xdr:colOff>
      <xdr:row>28</xdr:row>
      <xdr:rowOff>111942</xdr:rowOff>
    </xdr:to>
    <xdr:pic>
      <xdr:nvPicPr>
        <xdr:cNvPr id="5" name="Picture 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1350" y="5213350"/>
          <a:ext cx="1290911" cy="4103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wcupa.edu/ussss/larc/" TargetMode="External"/><Relationship Id="rId1" Type="http://schemas.openxmlformats.org/officeDocument/2006/relationships/hyperlink" Target="http://www.wcupa.edu/_services/fin_aid/"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showRowColHeaders="0" tabSelected="1" zoomScaleNormal="100" workbookViewId="0">
      <selection activeCell="I25" sqref="I25:J29"/>
    </sheetView>
  </sheetViews>
  <sheetFormatPr defaultColWidth="14.42578125" defaultRowHeight="15.75" customHeight="1" x14ac:dyDescent="0.2"/>
  <cols>
    <col min="1" max="1" width="3.7109375" customWidth="1"/>
    <col min="4" max="4" width="3.7109375" customWidth="1"/>
    <col min="7" max="7" width="3.7109375" customWidth="1"/>
    <col min="13" max="13" width="3.7109375" customWidth="1"/>
    <col min="16" max="16" width="3.7109375" customWidth="1"/>
  </cols>
  <sheetData>
    <row r="1" spans="1:16" ht="15.75" customHeight="1" x14ac:dyDescent="0.2">
      <c r="A1" s="1"/>
      <c r="B1" s="1"/>
      <c r="C1" s="1"/>
      <c r="D1" s="1"/>
      <c r="E1" s="1"/>
      <c r="F1" s="1"/>
      <c r="G1" s="2">
        <f>B9*C9</f>
        <v>0</v>
      </c>
      <c r="H1" s="1"/>
      <c r="I1" s="1"/>
      <c r="J1" s="1"/>
      <c r="K1" s="1"/>
      <c r="L1" s="1"/>
      <c r="M1" s="1"/>
      <c r="N1" s="1"/>
      <c r="O1" s="1"/>
      <c r="P1" s="1"/>
    </row>
    <row r="2" spans="1:16" ht="15.75" customHeight="1" x14ac:dyDescent="0.2">
      <c r="A2" s="3"/>
      <c r="B2" s="78" t="s">
        <v>0</v>
      </c>
      <c r="C2" s="58"/>
      <c r="D2" s="58"/>
      <c r="E2" s="58"/>
      <c r="F2" s="58"/>
      <c r="G2" s="4">
        <f>G1-L30</f>
        <v>0</v>
      </c>
      <c r="H2" s="76" t="s">
        <v>69</v>
      </c>
      <c r="I2" s="77"/>
      <c r="J2" s="77"/>
      <c r="K2" s="77"/>
      <c r="L2" s="77"/>
      <c r="M2" s="3"/>
      <c r="N2" s="59" t="s">
        <v>1</v>
      </c>
      <c r="O2" s="58"/>
      <c r="P2" s="3"/>
    </row>
    <row r="3" spans="1:16" ht="15.75" customHeight="1" x14ac:dyDescent="0.2">
      <c r="A3" s="3"/>
      <c r="B3" s="58"/>
      <c r="C3" s="58"/>
      <c r="D3" s="58"/>
      <c r="E3" s="58"/>
      <c r="F3" s="58"/>
      <c r="G3" s="5">
        <f>IF(C9&gt;0,C9-I30,0)</f>
        <v>0</v>
      </c>
      <c r="H3" s="77"/>
      <c r="I3" s="77"/>
      <c r="J3" s="77"/>
      <c r="K3" s="77"/>
      <c r="L3" s="77"/>
      <c r="M3" s="3"/>
      <c r="N3" s="57" t="s">
        <v>2</v>
      </c>
      <c r="O3" s="57" t="s">
        <v>3</v>
      </c>
      <c r="P3" s="3"/>
    </row>
    <row r="4" spans="1:16" ht="15.75" customHeight="1" x14ac:dyDescent="0.2">
      <c r="A4" s="3"/>
      <c r="B4" s="73" t="s">
        <v>4</v>
      </c>
      <c r="C4" s="58"/>
      <c r="D4" s="6"/>
      <c r="E4" s="73" t="s">
        <v>5</v>
      </c>
      <c r="F4" s="58"/>
      <c r="G4" s="2">
        <f>IF(G3&gt;0,G2/G3,0)</f>
        <v>0</v>
      </c>
      <c r="H4" s="71" t="s">
        <v>72</v>
      </c>
      <c r="I4" s="72"/>
      <c r="J4" s="72"/>
      <c r="K4" s="72"/>
      <c r="L4" s="72"/>
      <c r="M4" s="3"/>
      <c r="N4" s="58"/>
      <c r="O4" s="58"/>
      <c r="P4" s="3"/>
    </row>
    <row r="5" spans="1:16" ht="15.75" customHeight="1" x14ac:dyDescent="0.2">
      <c r="A5" s="3"/>
      <c r="B5" s="58"/>
      <c r="C5" s="58"/>
      <c r="D5" s="6"/>
      <c r="E5" s="58"/>
      <c r="F5" s="58"/>
      <c r="G5" s="2">
        <f>G3*G4</f>
        <v>0</v>
      </c>
      <c r="H5" s="72"/>
      <c r="I5" s="72"/>
      <c r="J5" s="72"/>
      <c r="K5" s="72"/>
      <c r="L5" s="72"/>
      <c r="M5" s="3"/>
      <c r="N5" s="56"/>
      <c r="O5" s="56"/>
      <c r="P5" s="3"/>
    </row>
    <row r="6" spans="1:16" ht="15.75" customHeight="1" x14ac:dyDescent="0.2">
      <c r="A6" s="7"/>
      <c r="B6" s="60" t="s">
        <v>6</v>
      </c>
      <c r="C6" s="60" t="s">
        <v>7</v>
      </c>
      <c r="D6" s="8"/>
      <c r="E6" s="60" t="s">
        <v>8</v>
      </c>
      <c r="F6" s="60" t="s">
        <v>9</v>
      </c>
      <c r="G6" s="9">
        <f>B9*C9</f>
        <v>0</v>
      </c>
      <c r="H6" s="60" t="s">
        <v>10</v>
      </c>
      <c r="I6" s="60" t="s">
        <v>11</v>
      </c>
      <c r="J6" s="60" t="s">
        <v>12</v>
      </c>
      <c r="K6" s="60" t="s">
        <v>13</v>
      </c>
      <c r="L6" s="60" t="s">
        <v>14</v>
      </c>
      <c r="M6" s="7"/>
      <c r="N6" s="10" t="s">
        <v>15</v>
      </c>
      <c r="O6" s="11" t="str">
        <f>IF(O5&gt;0,O5/SUM(N5:O5),"-")</f>
        <v>-</v>
      </c>
      <c r="P6" s="7"/>
    </row>
    <row r="7" spans="1:16" ht="15.75" customHeight="1" x14ac:dyDescent="0.2">
      <c r="A7" s="3"/>
      <c r="B7" s="58"/>
      <c r="C7" s="58"/>
      <c r="D7" s="6"/>
      <c r="E7" s="58"/>
      <c r="F7" s="58"/>
      <c r="G7" s="2">
        <f>IF($C$9&gt;0,G6/C9,0)</f>
        <v>0</v>
      </c>
      <c r="H7" s="58"/>
      <c r="I7" s="58"/>
      <c r="J7" s="58"/>
      <c r="K7" s="58"/>
      <c r="L7" s="58"/>
      <c r="M7" s="3"/>
      <c r="N7" s="3"/>
      <c r="O7" s="3"/>
      <c r="P7" s="3"/>
    </row>
    <row r="8" spans="1:16" ht="15.75" customHeight="1" x14ac:dyDescent="0.2">
      <c r="A8" s="3"/>
      <c r="B8" s="58"/>
      <c r="C8" s="58"/>
      <c r="D8" s="6"/>
      <c r="E8" s="58"/>
      <c r="F8" s="58"/>
      <c r="G8" s="5">
        <f>G3+E9</f>
        <v>0</v>
      </c>
      <c r="H8" s="58"/>
      <c r="I8" s="58"/>
      <c r="J8" s="58"/>
      <c r="K8" s="58"/>
      <c r="L8" s="58"/>
      <c r="M8" s="3"/>
      <c r="N8" s="59" t="s">
        <v>16</v>
      </c>
      <c r="O8" s="58"/>
      <c r="P8" s="3"/>
    </row>
    <row r="9" spans="1:16" ht="15.75" customHeight="1" x14ac:dyDescent="0.2">
      <c r="A9" s="3"/>
      <c r="B9" s="49"/>
      <c r="C9" s="49"/>
      <c r="D9" s="13"/>
      <c r="E9" s="49"/>
      <c r="F9" s="12" t="str">
        <f>IF(G12&gt;0,G12,0)</f>
        <v>-</v>
      </c>
      <c r="G9" s="2">
        <f>G3*G4</f>
        <v>0</v>
      </c>
      <c r="H9" s="14" t="s">
        <v>17</v>
      </c>
      <c r="I9" s="50"/>
      <c r="J9" s="50"/>
      <c r="K9" s="15">
        <f t="shared" ref="K9:K16" si="0">IF($J9&gt;0,VLOOKUP($J9,$B$13:$C$25,2,FALSE),0)</f>
        <v>0</v>
      </c>
      <c r="L9" s="16">
        <f t="shared" ref="L9:L16" si="1">I9*K9</f>
        <v>0</v>
      </c>
      <c r="M9" s="3"/>
      <c r="N9" s="83" t="s">
        <v>71</v>
      </c>
      <c r="O9" s="83"/>
      <c r="P9" s="3"/>
    </row>
    <row r="10" spans="1:16" ht="15.75" customHeight="1" x14ac:dyDescent="0.2">
      <c r="A10" s="3"/>
      <c r="B10" s="3"/>
      <c r="C10" s="3"/>
      <c r="D10" s="3"/>
      <c r="E10" s="3"/>
      <c r="F10" s="3"/>
      <c r="G10" s="2">
        <f>2*G8</f>
        <v>0</v>
      </c>
      <c r="H10" s="17" t="s">
        <v>18</v>
      </c>
      <c r="I10" s="51"/>
      <c r="J10" s="51"/>
      <c r="K10" s="18">
        <f t="shared" si="0"/>
        <v>0</v>
      </c>
      <c r="L10" s="19">
        <f t="shared" si="1"/>
        <v>0</v>
      </c>
      <c r="M10" s="3"/>
      <c r="N10" s="83"/>
      <c r="O10" s="83"/>
      <c r="P10" s="3"/>
    </row>
    <row r="11" spans="1:16" ht="15.75" customHeight="1" x14ac:dyDescent="0.2">
      <c r="A11" s="3"/>
      <c r="B11" s="59" t="s">
        <v>19</v>
      </c>
      <c r="C11" s="58"/>
      <c r="D11" s="3"/>
      <c r="E11" s="60" t="s">
        <v>20</v>
      </c>
      <c r="F11" s="60" t="s">
        <v>21</v>
      </c>
      <c r="G11" s="2">
        <f>G10-G9</f>
        <v>0</v>
      </c>
      <c r="H11" s="17" t="s">
        <v>22</v>
      </c>
      <c r="I11" s="51"/>
      <c r="J11" s="51"/>
      <c r="K11" s="18">
        <f t="shared" si="0"/>
        <v>0</v>
      </c>
      <c r="L11" s="19">
        <f t="shared" si="1"/>
        <v>0</v>
      </c>
      <c r="M11" s="3"/>
      <c r="N11" s="83"/>
      <c r="O11" s="83"/>
      <c r="P11" s="3"/>
    </row>
    <row r="12" spans="1:16" ht="15.75" customHeight="1" x14ac:dyDescent="0.2">
      <c r="A12" s="3"/>
      <c r="B12" s="20" t="s">
        <v>23</v>
      </c>
      <c r="C12" s="20" t="s">
        <v>24</v>
      </c>
      <c r="D12" s="3"/>
      <c r="E12" s="58"/>
      <c r="F12" s="58"/>
      <c r="G12" s="2" t="str">
        <f>IF(E9&gt;0,G11/E9,"-")</f>
        <v>-</v>
      </c>
      <c r="H12" s="17" t="s">
        <v>25</v>
      </c>
      <c r="I12" s="51"/>
      <c r="J12" s="51"/>
      <c r="K12" s="18">
        <f t="shared" si="0"/>
        <v>0</v>
      </c>
      <c r="L12" s="19">
        <f t="shared" si="1"/>
        <v>0</v>
      </c>
      <c r="M12" s="3"/>
      <c r="N12" s="83"/>
      <c r="O12" s="83"/>
      <c r="P12" s="3"/>
    </row>
    <row r="13" spans="1:16" ht="15.75" customHeight="1" x14ac:dyDescent="0.2">
      <c r="A13" s="3"/>
      <c r="B13" s="21" t="s">
        <v>26</v>
      </c>
      <c r="C13" s="22">
        <v>4</v>
      </c>
      <c r="D13" s="3"/>
      <c r="E13" s="12" t="str">
        <f>IF(SUM(I9:I16)&gt;0,L19,"-")</f>
        <v>-</v>
      </c>
      <c r="F13" s="12" t="str">
        <f>IF(E9&gt;0,((((C9-I30)*L32)+(E9*E13))/((C9-I30)+E9)),"-")</f>
        <v>-</v>
      </c>
      <c r="G13" s="3"/>
      <c r="H13" s="17" t="s">
        <v>27</v>
      </c>
      <c r="I13" s="51"/>
      <c r="J13" s="51"/>
      <c r="K13" s="18">
        <f t="shared" si="0"/>
        <v>0</v>
      </c>
      <c r="L13" s="19">
        <f t="shared" si="1"/>
        <v>0</v>
      </c>
      <c r="M13" s="3"/>
      <c r="N13" s="83"/>
      <c r="O13" s="83"/>
      <c r="P13" s="3"/>
    </row>
    <row r="14" spans="1:16" ht="15.75" customHeight="1" x14ac:dyDescent="0.2">
      <c r="A14" s="3"/>
      <c r="B14" s="21" t="s">
        <v>28</v>
      </c>
      <c r="C14" s="22">
        <v>3.67</v>
      </c>
      <c r="D14" s="3"/>
      <c r="E14" s="3"/>
      <c r="F14" s="3"/>
      <c r="G14" s="3"/>
      <c r="H14" s="17" t="s">
        <v>29</v>
      </c>
      <c r="I14" s="51"/>
      <c r="J14" s="51"/>
      <c r="K14" s="18">
        <f t="shared" si="0"/>
        <v>0</v>
      </c>
      <c r="L14" s="19">
        <f t="shared" si="1"/>
        <v>0</v>
      </c>
      <c r="M14" s="3"/>
      <c r="N14" s="83"/>
      <c r="O14" s="83"/>
      <c r="P14" s="3"/>
    </row>
    <row r="15" spans="1:16" ht="15.75" customHeight="1" x14ac:dyDescent="0.2">
      <c r="A15" s="3"/>
      <c r="B15" s="21" t="s">
        <v>30</v>
      </c>
      <c r="C15" s="22">
        <v>3.33</v>
      </c>
      <c r="D15" s="3"/>
      <c r="E15" s="69" t="s">
        <v>31</v>
      </c>
      <c r="F15" s="70"/>
      <c r="G15" s="3"/>
      <c r="H15" s="17" t="s">
        <v>32</v>
      </c>
      <c r="I15" s="51"/>
      <c r="J15" s="51"/>
      <c r="K15" s="18">
        <f t="shared" si="0"/>
        <v>0</v>
      </c>
      <c r="L15" s="19">
        <f t="shared" si="1"/>
        <v>0</v>
      </c>
      <c r="M15" s="3"/>
      <c r="N15" s="83"/>
      <c r="O15" s="83"/>
      <c r="P15" s="3"/>
    </row>
    <row r="16" spans="1:16" ht="15.75" customHeight="1" x14ac:dyDescent="0.2">
      <c r="A16" s="3"/>
      <c r="B16" s="21" t="s">
        <v>33</v>
      </c>
      <c r="C16" s="22">
        <v>3</v>
      </c>
      <c r="D16" s="3"/>
      <c r="E16" s="64" t="s">
        <v>70</v>
      </c>
      <c r="F16" s="65"/>
      <c r="G16" s="3"/>
      <c r="H16" s="23" t="s">
        <v>34</v>
      </c>
      <c r="I16" s="51"/>
      <c r="J16" s="51"/>
      <c r="K16" s="18">
        <f t="shared" si="0"/>
        <v>0</v>
      </c>
      <c r="L16" s="24">
        <f t="shared" si="1"/>
        <v>0</v>
      </c>
      <c r="M16" s="3"/>
      <c r="N16" s="83"/>
      <c r="O16" s="83"/>
      <c r="P16" s="3"/>
    </row>
    <row r="17" spans="1:16" ht="15.75" customHeight="1" x14ac:dyDescent="0.2">
      <c r="A17" s="3"/>
      <c r="B17" s="21" t="s">
        <v>35</v>
      </c>
      <c r="C17" s="22">
        <v>2.67</v>
      </c>
      <c r="D17" s="3"/>
      <c r="E17" s="66"/>
      <c r="F17" s="65"/>
      <c r="G17" s="3"/>
      <c r="H17" s="61" t="str">
        <f>COUNT(I9:I16)&amp;" Class(es)"</f>
        <v>0 Class(es)</v>
      </c>
      <c r="I17" s="62" t="str">
        <f>SUM(I9:I16)&amp;" Term Credits"</f>
        <v>0 Term Credits</v>
      </c>
      <c r="J17" s="25"/>
      <c r="K17" s="26"/>
      <c r="L17" s="61" t="str">
        <f>SUM(L9:L16)&amp;" Ttl Grade Points"</f>
        <v>0 Ttl Grade Points</v>
      </c>
      <c r="M17" s="3"/>
      <c r="N17" s="83"/>
      <c r="O17" s="83"/>
      <c r="P17" s="3"/>
    </row>
    <row r="18" spans="1:16" ht="15.75" customHeight="1" x14ac:dyDescent="0.2">
      <c r="A18" s="3"/>
      <c r="B18" s="21" t="s">
        <v>36</v>
      </c>
      <c r="C18" s="22">
        <v>2.33</v>
      </c>
      <c r="D18" s="3"/>
      <c r="E18" s="66"/>
      <c r="F18" s="65"/>
      <c r="G18" s="3"/>
      <c r="H18" s="58"/>
      <c r="I18" s="63"/>
      <c r="J18" s="27"/>
      <c r="K18" s="28"/>
      <c r="L18" s="58"/>
      <c r="M18" s="3"/>
      <c r="N18" s="83"/>
      <c r="O18" s="83"/>
      <c r="P18" s="3"/>
    </row>
    <row r="19" spans="1:16" ht="15.75" customHeight="1" x14ac:dyDescent="0.2">
      <c r="A19" s="3"/>
      <c r="B19" s="21" t="s">
        <v>37</v>
      </c>
      <c r="C19" s="22">
        <v>2</v>
      </c>
      <c r="D19" s="3"/>
      <c r="E19" s="66"/>
      <c r="F19" s="65"/>
      <c r="G19" s="3"/>
      <c r="H19" s="29"/>
      <c r="I19" s="30"/>
      <c r="J19" s="79" t="s">
        <v>38</v>
      </c>
      <c r="K19" s="80"/>
      <c r="L19" s="31">
        <f>IF(SUM(I9:I16)&gt;0,(SUM(L9:L16)/SUM(I9:I16)),0)</f>
        <v>0</v>
      </c>
      <c r="M19" s="3"/>
      <c r="N19" s="81" t="s">
        <v>39</v>
      </c>
      <c r="O19" s="82"/>
      <c r="P19" s="3"/>
    </row>
    <row r="20" spans="1:16" ht="15.75" customHeight="1" x14ac:dyDescent="0.2">
      <c r="A20" s="3"/>
      <c r="B20" s="21" t="s">
        <v>40</v>
      </c>
      <c r="C20" s="22">
        <v>1.67</v>
      </c>
      <c r="D20" s="3"/>
      <c r="E20" s="66"/>
      <c r="F20" s="65"/>
      <c r="G20" s="3"/>
      <c r="H20" s="3"/>
      <c r="I20" s="3"/>
      <c r="J20" s="3"/>
      <c r="K20" s="3"/>
      <c r="L20" s="3"/>
      <c r="M20" s="3"/>
      <c r="N20" s="3"/>
      <c r="O20" s="3"/>
      <c r="P20" s="3"/>
    </row>
    <row r="21" spans="1:16" ht="15.75" customHeight="1" x14ac:dyDescent="0.2">
      <c r="A21" s="3"/>
      <c r="B21" s="21" t="s">
        <v>41</v>
      </c>
      <c r="C21" s="22">
        <v>1.33</v>
      </c>
      <c r="D21" s="3"/>
      <c r="E21" s="66"/>
      <c r="F21" s="65"/>
      <c r="G21" s="3"/>
      <c r="H21" s="59" t="s">
        <v>42</v>
      </c>
      <c r="I21" s="58"/>
      <c r="J21" s="58"/>
      <c r="K21" s="58"/>
      <c r="L21" s="58"/>
      <c r="M21" s="3"/>
      <c r="N21" s="32"/>
      <c r="O21" s="33"/>
      <c r="P21" s="3"/>
    </row>
    <row r="22" spans="1:16" ht="15.75" customHeight="1" x14ac:dyDescent="0.2">
      <c r="A22" s="3"/>
      <c r="B22" s="21" t="s">
        <v>43</v>
      </c>
      <c r="C22" s="22">
        <v>1</v>
      </c>
      <c r="D22" s="3"/>
      <c r="E22" s="67"/>
      <c r="F22" s="68"/>
      <c r="G22" s="3"/>
      <c r="H22" s="58"/>
      <c r="I22" s="58"/>
      <c r="J22" s="58"/>
      <c r="K22" s="58"/>
      <c r="L22" s="58"/>
      <c r="M22" s="3"/>
      <c r="N22" s="34"/>
      <c r="O22" s="35"/>
      <c r="P22" s="3"/>
    </row>
    <row r="23" spans="1:16" ht="15.75" customHeight="1" x14ac:dyDescent="0.2">
      <c r="A23" s="3"/>
      <c r="B23" s="21" t="s">
        <v>44</v>
      </c>
      <c r="C23" s="22">
        <v>0.67</v>
      </c>
      <c r="D23" s="3"/>
      <c r="E23" s="3"/>
      <c r="F23" s="3"/>
      <c r="G23" s="3"/>
      <c r="H23" s="84"/>
      <c r="I23" s="60" t="s">
        <v>45</v>
      </c>
      <c r="J23" s="60" t="s">
        <v>46</v>
      </c>
      <c r="K23" s="60" t="s">
        <v>47</v>
      </c>
      <c r="L23" s="60" t="s">
        <v>48</v>
      </c>
      <c r="M23" s="3"/>
      <c r="N23" s="36"/>
      <c r="O23" s="35"/>
      <c r="P23" s="3"/>
    </row>
    <row r="24" spans="1:16" ht="15.75" customHeight="1" x14ac:dyDescent="0.2">
      <c r="A24" s="3"/>
      <c r="B24" s="21" t="s">
        <v>49</v>
      </c>
      <c r="C24" s="22">
        <v>0</v>
      </c>
      <c r="D24" s="3"/>
      <c r="E24" s="74" t="s">
        <v>50</v>
      </c>
      <c r="F24" s="58"/>
      <c r="G24" s="3"/>
      <c r="H24" s="58"/>
      <c r="I24" s="58"/>
      <c r="J24" s="58"/>
      <c r="K24" s="58"/>
      <c r="L24" s="58"/>
      <c r="M24" s="3"/>
      <c r="N24" s="36"/>
      <c r="O24" s="35"/>
      <c r="P24" s="3"/>
    </row>
    <row r="25" spans="1:16" ht="15.75" customHeight="1" x14ac:dyDescent="0.2">
      <c r="A25" s="3"/>
      <c r="B25" s="21" t="s">
        <v>51</v>
      </c>
      <c r="C25" s="22" t="s">
        <v>52</v>
      </c>
      <c r="D25" s="3"/>
      <c r="E25" s="75" t="s">
        <v>67</v>
      </c>
      <c r="F25" s="75"/>
      <c r="G25" s="3"/>
      <c r="H25" s="37" t="s">
        <v>54</v>
      </c>
      <c r="I25" s="50"/>
      <c r="J25" s="52"/>
      <c r="K25" s="15">
        <f t="shared" ref="K25:K29" si="2">IF($J25&gt;0,VLOOKUP($J25,$B$13:$C$25,2,FALSE),0)</f>
        <v>0</v>
      </c>
      <c r="L25" s="16">
        <f t="shared" ref="L25:L29" si="3">I25*K25</f>
        <v>0</v>
      </c>
      <c r="M25" s="3"/>
      <c r="N25" s="38"/>
      <c r="O25" s="39"/>
      <c r="P25" s="3"/>
    </row>
    <row r="26" spans="1:16" ht="15.75" customHeight="1" x14ac:dyDescent="0.2">
      <c r="A26" s="3"/>
      <c r="B26" s="3"/>
      <c r="C26" s="3"/>
      <c r="D26" s="3"/>
      <c r="E26" s="75"/>
      <c r="F26" s="75"/>
      <c r="G26" s="3"/>
      <c r="H26" s="40" t="s">
        <v>55</v>
      </c>
      <c r="I26" s="51"/>
      <c r="J26" s="53"/>
      <c r="K26" s="18">
        <f t="shared" si="2"/>
        <v>0</v>
      </c>
      <c r="L26" s="19">
        <f t="shared" si="3"/>
        <v>0</v>
      </c>
      <c r="M26" s="3"/>
      <c r="N26" s="85" t="s">
        <v>56</v>
      </c>
      <c r="O26" s="86"/>
      <c r="P26" s="3"/>
    </row>
    <row r="27" spans="1:16" ht="15.75" customHeight="1" x14ac:dyDescent="0.2">
      <c r="A27" s="3"/>
      <c r="B27" s="87" t="s">
        <v>66</v>
      </c>
      <c r="C27" s="88"/>
      <c r="D27" s="3"/>
      <c r="E27" s="98" t="s">
        <v>53</v>
      </c>
      <c r="F27" s="98"/>
      <c r="G27" s="3"/>
      <c r="H27" s="40" t="s">
        <v>57</v>
      </c>
      <c r="I27" s="51"/>
      <c r="J27" s="53"/>
      <c r="K27" s="18">
        <f t="shared" si="2"/>
        <v>0</v>
      </c>
      <c r="L27" s="19">
        <f t="shared" si="3"/>
        <v>0</v>
      </c>
      <c r="M27" s="3"/>
      <c r="N27" s="99" t="s">
        <v>64</v>
      </c>
      <c r="O27" s="100"/>
      <c r="P27" s="3"/>
    </row>
    <row r="28" spans="1:16" ht="15.75" customHeight="1" x14ac:dyDescent="0.2">
      <c r="A28" s="3"/>
      <c r="B28" s="89"/>
      <c r="C28" s="90"/>
      <c r="D28" s="3"/>
      <c r="E28" s="98"/>
      <c r="F28" s="98"/>
      <c r="G28" s="3"/>
      <c r="H28" s="40" t="s">
        <v>59</v>
      </c>
      <c r="I28" s="51"/>
      <c r="J28" s="53"/>
      <c r="K28" s="18">
        <f t="shared" si="2"/>
        <v>0</v>
      </c>
      <c r="L28" s="19">
        <f t="shared" si="3"/>
        <v>0</v>
      </c>
      <c r="M28" s="3"/>
      <c r="N28" s="106" t="s">
        <v>58</v>
      </c>
      <c r="O28" s="107"/>
      <c r="P28" s="3"/>
    </row>
    <row r="29" spans="1:16" ht="15.75" customHeight="1" x14ac:dyDescent="0.2">
      <c r="A29" s="3"/>
      <c r="B29" s="89"/>
      <c r="C29" s="90"/>
      <c r="D29" s="3"/>
      <c r="E29" s="98"/>
      <c r="F29" s="98"/>
      <c r="G29" s="3"/>
      <c r="H29" s="41" t="s">
        <v>61</v>
      </c>
      <c r="I29" s="54"/>
      <c r="J29" s="55"/>
      <c r="K29" s="42">
        <f t="shared" si="2"/>
        <v>0</v>
      </c>
      <c r="L29" s="19">
        <f t="shared" si="3"/>
        <v>0</v>
      </c>
      <c r="M29" s="3"/>
      <c r="N29" s="93" t="s">
        <v>60</v>
      </c>
      <c r="O29" s="86"/>
      <c r="P29" s="3"/>
    </row>
    <row r="30" spans="1:16" ht="15.75" customHeight="1" x14ac:dyDescent="0.2">
      <c r="A30" s="3"/>
      <c r="B30" s="89"/>
      <c r="C30" s="90"/>
      <c r="D30" s="3"/>
      <c r="E30" s="98"/>
      <c r="F30" s="98"/>
      <c r="G30" s="3"/>
      <c r="H30" s="104" t="str">
        <f>COUNT(I25:I29)&amp;" Class(es)"</f>
        <v>0 Class(es)</v>
      </c>
      <c r="I30" s="43">
        <f>SUM(I25:I29)</f>
        <v>0</v>
      </c>
      <c r="J30" s="43"/>
      <c r="K30" s="44">
        <f t="shared" ref="K30:L30" si="4">SUM(K25:K29)</f>
        <v>0</v>
      </c>
      <c r="L30" s="45">
        <f t="shared" si="4"/>
        <v>0</v>
      </c>
      <c r="M30" s="3"/>
      <c r="N30" s="93" t="s">
        <v>62</v>
      </c>
      <c r="O30" s="86"/>
      <c r="P30" s="3"/>
    </row>
    <row r="31" spans="1:16" ht="15.75" customHeight="1" x14ac:dyDescent="0.2">
      <c r="A31" s="3"/>
      <c r="B31" s="89"/>
      <c r="C31" s="90"/>
      <c r="D31" s="3"/>
      <c r="E31" s="98"/>
      <c r="F31" s="98"/>
      <c r="G31" s="3"/>
      <c r="H31" s="105"/>
      <c r="I31" s="25"/>
      <c r="J31" s="25"/>
      <c r="K31" s="46"/>
      <c r="L31" s="47"/>
      <c r="M31" s="3"/>
      <c r="N31" s="96" t="s">
        <v>63</v>
      </c>
      <c r="O31" s="97"/>
      <c r="P31" s="3"/>
    </row>
    <row r="32" spans="1:16" ht="15.75" customHeight="1" x14ac:dyDescent="0.2">
      <c r="A32" s="3"/>
      <c r="B32" s="91"/>
      <c r="C32" s="92"/>
      <c r="D32" s="3"/>
      <c r="E32" s="98"/>
      <c r="F32" s="98"/>
      <c r="G32" s="3"/>
      <c r="H32" s="101" t="s">
        <v>65</v>
      </c>
      <c r="I32" s="102"/>
      <c r="J32" s="102"/>
      <c r="K32" s="103"/>
      <c r="L32" s="48">
        <f>G4</f>
        <v>0</v>
      </c>
      <c r="M32" s="3"/>
      <c r="N32" s="94" t="s">
        <v>68</v>
      </c>
      <c r="O32" s="95"/>
      <c r="P32" s="3"/>
    </row>
    <row r="33" spans="1:16" ht="15.75" customHeight="1" x14ac:dyDescent="0.2">
      <c r="A33" s="3"/>
      <c r="B33" s="3"/>
      <c r="C33" s="3"/>
      <c r="D33" s="3"/>
      <c r="E33" s="3"/>
      <c r="F33" s="3"/>
      <c r="G33" s="3"/>
      <c r="H33" s="3"/>
      <c r="I33" s="3"/>
      <c r="J33" s="3"/>
      <c r="K33" s="3"/>
      <c r="L33" s="3"/>
      <c r="M33" s="3"/>
      <c r="N33" s="3"/>
      <c r="O33" s="3"/>
      <c r="P33" s="3"/>
    </row>
  </sheetData>
  <sheetProtection algorithmName="SHA-512" hashValue="uuy6Lm3aIiSha60uz+3EO+VP0BDUSUJ2kAxwc0dJboxvB/V3DqM8MTL1EgzK9VSGkdkNPhtbB5SfSpciD5yOLA==" saltValue="rZ0xBbkN2dnRR6t0GO/ONQ==" spinCount="100000" sheet="1" objects="1" scenarios="1" selectLockedCells="1"/>
  <mergeCells count="48">
    <mergeCell ref="N26:O26"/>
    <mergeCell ref="B27:C32"/>
    <mergeCell ref="N30:O30"/>
    <mergeCell ref="N29:O29"/>
    <mergeCell ref="N32:O32"/>
    <mergeCell ref="N31:O31"/>
    <mergeCell ref="E27:F32"/>
    <mergeCell ref="N27:O27"/>
    <mergeCell ref="H32:K32"/>
    <mergeCell ref="H30:H31"/>
    <mergeCell ref="N28:O28"/>
    <mergeCell ref="I23:I24"/>
    <mergeCell ref="K23:K24"/>
    <mergeCell ref="J23:J24"/>
    <mergeCell ref="L23:L24"/>
    <mergeCell ref="H23:H24"/>
    <mergeCell ref="E24:F24"/>
    <mergeCell ref="E25:F26"/>
    <mergeCell ref="N2:O2"/>
    <mergeCell ref="H2:L3"/>
    <mergeCell ref="B2:F3"/>
    <mergeCell ref="J19:K19"/>
    <mergeCell ref="H6:H8"/>
    <mergeCell ref="I6:I8"/>
    <mergeCell ref="B11:C11"/>
    <mergeCell ref="B6:B8"/>
    <mergeCell ref="C6:C8"/>
    <mergeCell ref="B4:C5"/>
    <mergeCell ref="J6:J8"/>
    <mergeCell ref="K6:K8"/>
    <mergeCell ref="N19:O19"/>
    <mergeCell ref="N9:O18"/>
    <mergeCell ref="N3:N4"/>
    <mergeCell ref="O3:O4"/>
    <mergeCell ref="H21:L22"/>
    <mergeCell ref="E6:E8"/>
    <mergeCell ref="F6:F8"/>
    <mergeCell ref="N8:O8"/>
    <mergeCell ref="H17:H18"/>
    <mergeCell ref="I17:I18"/>
    <mergeCell ref="L17:L18"/>
    <mergeCell ref="L6:L8"/>
    <mergeCell ref="E16:F22"/>
    <mergeCell ref="E15:F15"/>
    <mergeCell ref="F11:F12"/>
    <mergeCell ref="E11:E12"/>
    <mergeCell ref="H4:L5"/>
    <mergeCell ref="E4:F5"/>
  </mergeCells>
  <conditionalFormatting sqref="O6">
    <cfRule type="containsText" dxfId="16" priority="1" operator="containsText" text="-">
      <formula>NOT(ISERROR(SEARCH(("-"),(O6))))</formula>
    </cfRule>
  </conditionalFormatting>
  <conditionalFormatting sqref="O6">
    <cfRule type="cellIs" dxfId="15" priority="2" operator="greaterThanOrEqual">
      <formula>67%</formula>
    </cfRule>
  </conditionalFormatting>
  <conditionalFormatting sqref="O6">
    <cfRule type="cellIs" dxfId="14" priority="3" operator="between">
      <formula>0%</formula>
      <formula>67%</formula>
    </cfRule>
  </conditionalFormatting>
  <conditionalFormatting sqref="L32">
    <cfRule type="cellIs" dxfId="13" priority="4" operator="lessThanOrEqual">
      <formula>0</formula>
    </cfRule>
  </conditionalFormatting>
  <conditionalFormatting sqref="L19">
    <cfRule type="cellIs" dxfId="12" priority="5" operator="lessThanOrEqual">
      <formula>0</formula>
    </cfRule>
  </conditionalFormatting>
  <conditionalFormatting sqref="F13">
    <cfRule type="cellIs" dxfId="11" priority="6" operator="greaterThanOrEqual">
      <formula>2</formula>
    </cfRule>
  </conditionalFormatting>
  <conditionalFormatting sqref="F13">
    <cfRule type="cellIs" dxfId="10" priority="7" operator="lessThanOrEqual">
      <formula>1.999</formula>
    </cfRule>
  </conditionalFormatting>
  <conditionalFormatting sqref="F13">
    <cfRule type="containsBlanks" dxfId="9" priority="8">
      <formula>LEN(TRIM(F13))=0</formula>
    </cfRule>
  </conditionalFormatting>
  <conditionalFormatting sqref="F13">
    <cfRule type="containsText" dxfId="8" priority="9" operator="containsText" text="-">
      <formula>NOT(ISERROR(SEARCH(("-"),(F13))))</formula>
    </cfRule>
  </conditionalFormatting>
  <conditionalFormatting sqref="E13">
    <cfRule type="containsBlanks" dxfId="7" priority="10">
      <formula>LEN(TRIM(E13))=0</formula>
    </cfRule>
  </conditionalFormatting>
  <conditionalFormatting sqref="E13">
    <cfRule type="cellIs" dxfId="6" priority="11" operator="greaterThanOrEqual">
      <formula>2</formula>
    </cfRule>
  </conditionalFormatting>
  <conditionalFormatting sqref="F9">
    <cfRule type="cellIs" dxfId="5" priority="12" operator="greaterThanOrEqual">
      <formula>3.999</formula>
    </cfRule>
  </conditionalFormatting>
  <conditionalFormatting sqref="F9">
    <cfRule type="cellIs" dxfId="4" priority="13" operator="between">
      <formula>3.5</formula>
      <formula>3.998</formula>
    </cfRule>
  </conditionalFormatting>
  <conditionalFormatting sqref="F9">
    <cfRule type="cellIs" dxfId="3" priority="14" operator="between">
      <formula>3</formula>
      <formula>3.499</formula>
    </cfRule>
  </conditionalFormatting>
  <conditionalFormatting sqref="F9">
    <cfRule type="cellIs" dxfId="2" priority="15" operator="lessThanOrEqual">
      <formula>2.999</formula>
    </cfRule>
  </conditionalFormatting>
  <conditionalFormatting sqref="F9">
    <cfRule type="containsBlanks" dxfId="1" priority="16">
      <formula>LEN(TRIM(F9))=0</formula>
    </cfRule>
  </conditionalFormatting>
  <conditionalFormatting sqref="F9">
    <cfRule type="containsText" dxfId="0" priority="17" operator="containsText" text="-">
      <formula>NOT(ISERROR(SEARCH(("-"),(F9))))</formula>
    </cfRule>
  </conditionalFormatting>
  <dataValidations xWindow="1252" yWindow="627" count="3">
    <dataValidation type="list" showInputMessage="1" showErrorMessage="1" prompt="Oops! Please enter the credit hours for your course." sqref="I9:I16 I25:I29">
      <formula1>"0,1,2,3,4"</formula1>
    </dataValidation>
    <dataValidation type="list" showInputMessage="1" showErrorMessage="1" prompt="Oops! Please enter the valid letter grade you expect to earn for the course." sqref="J9:J16">
      <formula1>$B$13:$B$26</formula1>
    </dataValidation>
    <dataValidation type="list" showInputMessage="1" showErrorMessage="1" prompt="Oops! Please enter the letter grade you earned for this course." sqref="J25:J29">
      <formula1>$B$13:$B$26</formula1>
    </dataValidation>
  </dataValidations>
  <hyperlinks>
    <hyperlink ref="N19" r:id="rId1"/>
    <hyperlink ref="N32"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GPA Calculator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dc:creator>
  <cp:lastModifiedBy>accadmin</cp:lastModifiedBy>
  <cp:lastPrinted>2015-02-05T18:35:30Z</cp:lastPrinted>
  <dcterms:created xsi:type="dcterms:W3CDTF">2015-02-05T18:36:02Z</dcterms:created>
  <dcterms:modified xsi:type="dcterms:W3CDTF">2017-06-29T16:27:43Z</dcterms:modified>
</cp:coreProperties>
</file>